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showInkAnnotation="0" autoCompressPictures="0"/>
  <bookViews>
    <workbookView xWindow="2300" yWindow="1100" windowWidth="28780" windowHeight="16220" tabRatio="500"/>
  </bookViews>
  <sheets>
    <sheet name="Sentik80-deu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0" i="1" l="1"/>
  <c r="G101" i="1"/>
  <c r="G102" i="1"/>
  <c r="G94" i="1"/>
  <c r="G95" i="1"/>
  <c r="G96" i="1"/>
  <c r="G97" i="1"/>
  <c r="G98" i="1"/>
  <c r="G91" i="1"/>
  <c r="G92" i="1"/>
  <c r="G87" i="1"/>
  <c r="G88" i="1"/>
  <c r="G89" i="1"/>
  <c r="G81" i="1"/>
  <c r="G82" i="1"/>
  <c r="G83" i="1"/>
  <c r="G84" i="1"/>
  <c r="G85" i="1"/>
  <c r="G77" i="1"/>
  <c r="G78" i="1"/>
  <c r="G79" i="1"/>
  <c r="G70" i="1"/>
  <c r="G71" i="1"/>
  <c r="G72" i="1"/>
  <c r="G73" i="1"/>
  <c r="G74" i="1"/>
  <c r="G75" i="1"/>
  <c r="G65" i="1"/>
  <c r="G66" i="1"/>
  <c r="G67" i="1"/>
  <c r="G68" i="1"/>
  <c r="G57" i="1"/>
  <c r="G58" i="1"/>
  <c r="G59" i="1"/>
  <c r="G60" i="1"/>
  <c r="G61" i="1"/>
  <c r="G62" i="1"/>
  <c r="G63" i="1"/>
  <c r="G48" i="1"/>
  <c r="G49" i="1"/>
  <c r="G50" i="1"/>
  <c r="G51" i="1"/>
  <c r="G52" i="1"/>
  <c r="G53" i="1"/>
  <c r="G54" i="1"/>
  <c r="G55" i="1"/>
  <c r="G43" i="1"/>
  <c r="G44" i="1"/>
  <c r="G45" i="1"/>
  <c r="G46" i="1"/>
  <c r="G39" i="1"/>
  <c r="G40" i="1"/>
  <c r="G41" i="1"/>
  <c r="G34" i="1"/>
  <c r="G35" i="1"/>
  <c r="G36" i="1"/>
  <c r="G37" i="1"/>
  <c r="G24" i="1"/>
  <c r="G25" i="1"/>
  <c r="G26" i="1"/>
  <c r="G27" i="1"/>
  <c r="G28" i="1"/>
  <c r="G29" i="1"/>
  <c r="G30" i="1"/>
  <c r="G31" i="1"/>
  <c r="G32" i="1"/>
  <c r="G17" i="1"/>
  <c r="G18" i="1"/>
  <c r="G19" i="1"/>
  <c r="G20" i="1"/>
  <c r="G21" i="1"/>
  <c r="G22" i="1"/>
  <c r="G7" i="1"/>
  <c r="G8" i="1"/>
  <c r="G9" i="1"/>
  <c r="G10" i="1"/>
  <c r="G11" i="1"/>
  <c r="G12" i="1"/>
  <c r="G13" i="1"/>
  <c r="G14" i="1"/>
  <c r="G15" i="1"/>
  <c r="G3" i="1"/>
  <c r="G4" i="1"/>
  <c r="G5" i="1"/>
  <c r="B3" i="1"/>
  <c r="B4" i="1"/>
  <c r="B5" i="1"/>
  <c r="B6" i="1"/>
  <c r="B7" i="1"/>
  <c r="B8" i="1"/>
  <c r="B9" i="1"/>
  <c r="B11" i="1"/>
  <c r="B12" i="1"/>
  <c r="B13" i="1"/>
  <c r="B14" i="1"/>
  <c r="B15" i="1"/>
  <c r="B16" i="1"/>
  <c r="B17" i="1"/>
  <c r="B18" i="1"/>
  <c r="B20" i="1"/>
  <c r="B21" i="1"/>
  <c r="B22" i="1"/>
  <c r="B23" i="1"/>
  <c r="B24" i="1"/>
  <c r="B25" i="1"/>
  <c r="B26" i="1"/>
  <c r="B27" i="1"/>
  <c r="B28" i="1"/>
  <c r="B30" i="1"/>
  <c r="B31" i="1"/>
  <c r="B32" i="1"/>
  <c r="B33" i="1"/>
  <c r="B34" i="1"/>
  <c r="B35" i="1"/>
  <c r="B36" i="1"/>
  <c r="B37" i="1"/>
  <c r="B38" i="1"/>
  <c r="B39" i="1"/>
  <c r="B40" i="1"/>
  <c r="B41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2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6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6" i="1"/>
  <c r="B127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2" i="1"/>
  <c r="B143" i="1"/>
  <c r="B144" i="1"/>
  <c r="B145" i="1"/>
  <c r="B146" i="1"/>
  <c r="B147" i="1"/>
  <c r="B148" i="1"/>
  <c r="B150" i="1"/>
  <c r="B151" i="1"/>
  <c r="B152" i="1"/>
  <c r="B153" i="1"/>
  <c r="B154" i="1"/>
  <c r="B155" i="1"/>
  <c r="B156" i="1"/>
  <c r="B157" i="1"/>
  <c r="B158" i="1"/>
  <c r="B159" i="1"/>
  <c r="B161" i="1"/>
  <c r="B162" i="1"/>
  <c r="B163" i="1"/>
  <c r="B164" i="1"/>
  <c r="B165" i="1"/>
  <c r="B166" i="1"/>
  <c r="B167" i="1"/>
  <c r="B169" i="1"/>
  <c r="B170" i="1"/>
  <c r="B171" i="1"/>
  <c r="B172" i="1"/>
  <c r="B174" i="1"/>
  <c r="B175" i="1"/>
  <c r="B176" i="1"/>
  <c r="B177" i="1"/>
  <c r="B178" i="1"/>
  <c r="B179" i="1"/>
  <c r="B180" i="1"/>
  <c r="B181" i="1"/>
  <c r="B182" i="1"/>
  <c r="B183" i="1"/>
  <c r="B185" i="1"/>
  <c r="B186" i="1"/>
  <c r="B187" i="1"/>
  <c r="B188" i="1"/>
  <c r="B189" i="1"/>
  <c r="B190" i="1"/>
  <c r="B191" i="1"/>
</calcChain>
</file>

<file path=xl/sharedStrings.xml><?xml version="1.0" encoding="utf-8"?>
<sst xmlns="http://schemas.openxmlformats.org/spreadsheetml/2006/main" count="13" uniqueCount="13">
  <si>
    <t xml:space="preserve">depth </t>
  </si>
  <si>
    <t>year</t>
  </si>
  <si>
    <t>Deuterium</t>
  </si>
  <si>
    <t>samp</t>
  </si>
  <si>
    <t>depth</t>
  </si>
  <si>
    <t>age</t>
  </si>
  <si>
    <t>Na( µEq/kg)</t>
  </si>
  <si>
    <t>Cl( µEq/kg)</t>
  </si>
  <si>
    <t>NO3&amp;NO2(µM)</t>
  </si>
  <si>
    <t>SiO2(µM)</t>
  </si>
  <si>
    <t>ssNa(ppb)</t>
  </si>
  <si>
    <t>nssNa(ppb)</t>
  </si>
  <si>
    <t>nssCl(ppb)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</si>
</sst>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Geneva"/>
    </font>
  </fonts>
  <fills count="3">
    <fill>
      <patternFill patternType="none"/>
    </fill>
    <fill>
      <patternFill patternType="gray125"/>
    </fill>
    <fill>
      <patternFill patternType="gray06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2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workbookViewId="0">
      <selection activeCell="I5" sqref="I5"/>
    </sheetView>
  </sheetViews>
  <sheetFormatPr baseColWidth="10" defaultRowHeight="13" x14ac:dyDescent="0"/>
  <cols>
    <col min="5" max="5" width="4.7109375" customWidth="1"/>
    <col min="6" max="6" width="6.140625" customWidth="1"/>
    <col min="7" max="7" width="7.5703125" style="2" customWidth="1"/>
    <col min="8" max="8" width="9.7109375" style="2" customWidth="1"/>
    <col min="9" max="9" width="9.42578125" style="2" customWidth="1"/>
    <col min="10" max="10" width="11.28515625" style="2" customWidth="1"/>
    <col min="11" max="11" width="8.42578125" style="2" customWidth="1"/>
    <col min="12" max="12" width="7.7109375" style="2" customWidth="1"/>
    <col min="13" max="13" width="8.85546875" style="2" customWidth="1"/>
    <col min="14" max="14" width="9" style="2" customWidth="1"/>
    <col min="257" max="260" width="10.7109375" customWidth="1"/>
    <col min="263" max="266" width="10.7109375" customWidth="1"/>
    <col min="270" max="270" width="10.7109375" customWidth="1"/>
    <col min="272" max="272" width="10.7109375" customWidth="1"/>
    <col min="274" max="275" width="10.7109375" customWidth="1"/>
    <col min="277" max="277" width="10.7109375" customWidth="1"/>
    <col min="279" max="281" width="10.7109375" customWidth="1"/>
    <col min="284" max="286" width="10.7109375" customWidth="1"/>
    <col min="288" max="337" width="10.7109375" customWidth="1"/>
    <col min="341" max="368" width="10.7109375" customWidth="1"/>
    <col min="370" max="370" width="10.7109375" customWidth="1"/>
    <col min="372" max="400" width="10.7109375" customWidth="1"/>
    <col min="403" max="403" width="10.7109375" customWidth="1"/>
    <col min="405" max="405" width="10.7109375" customWidth="1"/>
    <col min="407" max="407" width="10.7109375" customWidth="1"/>
    <col min="410" max="415" width="10.7109375" customWidth="1"/>
    <col min="420" max="466" width="10.7109375" customWidth="1"/>
    <col min="468" max="505" width="10.7109375" customWidth="1"/>
    <col min="508" max="562" width="10.7109375" customWidth="1"/>
    <col min="564" max="625" width="10.7109375" customWidth="1"/>
    <col min="627" max="627" width="10.7109375" customWidth="1"/>
    <col min="629" max="629" width="10.7109375" customWidth="1"/>
    <col min="631" max="631" width="10.7109375" customWidth="1"/>
    <col min="633" max="638" width="10.7109375" customWidth="1"/>
    <col min="640" max="641" width="10.7109375" customWidth="1"/>
    <col min="644" max="690" width="10.7109375" customWidth="1"/>
    <col min="692" max="692" width="10.7109375" customWidth="1"/>
    <col min="694" max="694" width="10.7109375" customWidth="1"/>
    <col min="698" max="698" width="10.7109375" customWidth="1"/>
    <col min="703" max="703" width="10.7109375" customWidth="1"/>
    <col min="705" max="707" width="10.7109375" customWidth="1"/>
    <col min="709" max="709" width="10.7109375" customWidth="1"/>
    <col min="712" max="712" width="10.7109375" customWidth="1"/>
    <col min="716" max="717" width="10.7109375" customWidth="1"/>
    <col min="721" max="724" width="10.7109375" customWidth="1"/>
    <col min="726" max="726" width="10.7109375" customWidth="1"/>
    <col min="728" max="730" width="10.7109375" customWidth="1"/>
    <col min="734" max="734" width="10.7109375" customWidth="1"/>
    <col min="738" max="738" width="10.7109375" customWidth="1"/>
    <col min="741" max="741" width="10.7109375" customWidth="1"/>
    <col min="745" max="746" width="10.7109375" customWidth="1"/>
    <col min="752" max="752" width="10.7109375" customWidth="1"/>
    <col min="754" max="796" width="10.7109375" customWidth="1"/>
    <col min="804" max="805" width="10.7109375" customWidth="1"/>
    <col min="807" max="807" width="10.7109375" customWidth="1"/>
    <col min="810" max="824" width="10.7109375" customWidth="1"/>
    <col min="826" max="826" width="10.7109375" customWidth="1"/>
    <col min="828" max="828" width="10.7109375" customWidth="1"/>
    <col min="830" max="830" width="10.7109375" customWidth="1"/>
    <col min="832" max="833" width="10.7109375" customWidth="1"/>
    <col min="835" max="835" width="10.7109375" customWidth="1"/>
    <col min="844" max="856" width="10.7109375" customWidth="1"/>
    <col min="862" max="865" width="10.7109375" customWidth="1"/>
    <col min="879" max="879" width="10.7109375" customWidth="1"/>
    <col min="881" max="883" width="10.7109375" customWidth="1"/>
    <col min="885" max="886" width="10.7109375" customWidth="1"/>
    <col min="888" max="915" width="10.7109375" customWidth="1"/>
    <col min="917" max="917" width="10.7109375" customWidth="1"/>
    <col min="919" max="919" width="10.7109375" customWidth="1"/>
    <col min="921" max="921" width="10.7109375" customWidth="1"/>
    <col min="924" max="924" width="10.7109375" customWidth="1"/>
    <col min="927" max="929" width="10.7109375" customWidth="1"/>
    <col min="943" max="943" width="10.7109375" customWidth="1"/>
    <col min="945" max="947" width="10.7109375" customWidth="1"/>
    <col min="950" max="951" width="10.7109375" customWidth="1"/>
    <col min="953" max="955" width="10.7109375" customWidth="1"/>
    <col min="957" max="957" width="10.7109375" customWidth="1"/>
    <col min="959" max="961" width="10.7109375" customWidth="1"/>
    <col min="975" max="975" width="10.7109375" customWidth="1"/>
    <col min="982" max="982" width="10.7109375" customWidth="1"/>
    <col min="984" max="984" width="10.7109375" customWidth="1"/>
    <col min="987" max="987" width="10.7109375" customWidth="1"/>
    <col min="991" max="991" width="10.7109375" customWidth="1"/>
    <col min="993" max="993" width="10.7109375" customWidth="1"/>
    <col min="995" max="995" width="10.7109375" customWidth="1"/>
    <col min="997" max="999" width="10.7109375" customWidth="1"/>
    <col min="1001" max="1001" width="10.7109375" customWidth="1"/>
    <col min="1004" max="1004" width="10.7109375" customWidth="1"/>
    <col min="1006" max="1007" width="10.7109375" customWidth="1"/>
    <col min="1009" max="1012" width="10.7109375" customWidth="1"/>
    <col min="1015" max="1015" width="10.7109375" customWidth="1"/>
    <col min="1022" max="1025" width="10.7109375" customWidth="1"/>
    <col min="1039" max="1039" width="10.7109375" customWidth="1"/>
    <col min="1041" max="1048" width="10.7109375" customWidth="1"/>
    <col min="1054" max="1057" width="10.7109375" customWidth="1"/>
    <col min="1071" max="1071" width="10.7109375" customWidth="1"/>
    <col min="1073" max="1077" width="10.7109375" customWidth="1"/>
    <col min="1080" max="1081" width="10.7109375" customWidth="1"/>
    <col min="1083" max="1083" width="10.7109375" customWidth="1"/>
    <col min="1087" max="1089" width="10.7109375" customWidth="1"/>
    <col min="1103" max="1103" width="10.7109375" customWidth="1"/>
    <col min="1110" max="1111" width="10.7109375" customWidth="1"/>
    <col min="1116" max="1116" width="10.7109375" customWidth="1"/>
    <col min="1119" max="1119" width="10.7109375" customWidth="1"/>
    <col min="1123" max="1123" width="10.7109375" customWidth="1"/>
    <col min="1127" max="1127" width="10.7109375" customWidth="1"/>
    <col min="1129" max="1130" width="10.7109375" customWidth="1"/>
    <col min="1133" max="1170" width="10.7109375" customWidth="1"/>
    <col min="1173" max="1173" width="10.7109375" customWidth="1"/>
    <col min="1175" max="1175" width="10.7109375" customWidth="1"/>
    <col min="1182" max="1185" width="10.7109375" customWidth="1"/>
    <col min="1199" max="1199" width="10.7109375" customWidth="1"/>
    <col min="1201" max="1331" width="10.7109375" customWidth="1"/>
    <col min="1333" max="1333" width="10.7109375" customWidth="1"/>
    <col min="1335" max="1335" width="10.7109375" customWidth="1"/>
    <col min="1342" max="1345" width="10.7109375" customWidth="1"/>
    <col min="1359" max="1359" width="10.7109375" customWidth="1"/>
    <col min="1361" max="1363" width="10.7109375" customWidth="1"/>
    <col min="1368" max="1371" width="10.7109375" customWidth="1"/>
    <col min="1373" max="1373" width="10.7109375" customWidth="1"/>
    <col min="1375" max="1377" width="10.7109375" customWidth="1"/>
    <col min="1391" max="1391" width="10.7109375" customWidth="1"/>
    <col min="1393" max="1395" width="10.7109375" customWidth="1"/>
    <col min="1397" max="1397" width="10.7109375" customWidth="1"/>
    <col min="1400" max="1403" width="10.7109375" customWidth="1"/>
    <col min="1405" max="1405" width="10.7109375" customWidth="1"/>
    <col min="1407" max="1409" width="10.7109375" customWidth="1"/>
    <col min="1423" max="1423" width="10.7109375" customWidth="1"/>
    <col min="1426" max="1426" width="10.7109375" customWidth="1"/>
    <col min="1428" max="1459" width="10.7109375" customWidth="1"/>
    <col min="1461" max="1463" width="10.7109375" customWidth="1"/>
    <col min="1470" max="1473" width="10.7109375" customWidth="1"/>
    <col min="1487" max="1487" width="10.7109375" customWidth="1"/>
    <col min="1491" max="1491" width="10.7109375" customWidth="1"/>
    <col min="1493" max="1494" width="10.7109375" customWidth="1"/>
    <col min="1500" max="1500" width="10.7109375" customWidth="1"/>
    <col min="1502" max="1503" width="10.7109375" customWidth="1"/>
    <col min="1506" max="1507" width="10.7109375" customWidth="1"/>
    <col min="1516" max="1516" width="10.7109375" customWidth="1"/>
    <col min="1518" max="1519" width="10.7109375" customWidth="1"/>
    <col min="1521" max="1522" width="10.7109375" customWidth="1"/>
    <col min="1524" max="1526" width="10.7109375" customWidth="1"/>
    <col min="1528" max="1554" width="10.7109375" customWidth="1"/>
    <col min="1556" max="1576" width="10.7109375" customWidth="1"/>
    <col min="1578" max="1584" width="10.7109375" customWidth="1"/>
    <col min="1586" max="1618" width="10.7109375" customWidth="1"/>
    <col min="1623" max="1623" width="10.7109375" customWidth="1"/>
    <col min="1625" max="1626" width="10.7109375" customWidth="1"/>
    <col min="1629" max="1630" width="10.7109375" customWidth="1"/>
    <col min="1634" max="1634" width="10.7109375" customWidth="1"/>
    <col min="1637" max="1681" width="10.7109375" customWidth="1"/>
    <col min="1683" max="1683" width="10.7109375" customWidth="1"/>
    <col min="1687" max="1687" width="10.7109375" customWidth="1"/>
    <col min="1689" max="1690" width="10.7109375" customWidth="1"/>
    <col min="1693" max="1694" width="10.7109375" customWidth="1"/>
    <col min="1698" max="1698" width="10.7109375" customWidth="1"/>
    <col min="1701" max="1747" width="10.7109375" customWidth="1"/>
    <col min="1750" max="1750" width="10.7109375" customWidth="1"/>
    <col min="1752" max="1754" width="10.7109375" customWidth="1"/>
    <col min="1757" max="1758" width="10.7109375" customWidth="1"/>
    <col min="1760" max="1760" width="10.7109375" customWidth="1"/>
    <col min="1763" max="1764" width="10.7109375" customWidth="1"/>
    <col min="1766" max="1766" width="10.7109375" customWidth="1"/>
    <col min="1768" max="1770" width="10.7109375" customWidth="1"/>
    <col min="1772" max="1772" width="10.7109375" customWidth="1"/>
    <col min="1775" max="1779" width="10.7109375" customWidth="1"/>
    <col min="1782" max="1782" width="10.7109375" customWidth="1"/>
    <col min="1784" max="1784" width="10.7109375" customWidth="1"/>
    <col min="1787" max="1790" width="10.7109375" customWidth="1"/>
    <col min="1792" max="1792" width="10.7109375" customWidth="1"/>
    <col min="1794" max="1794" width="10.7109375" customWidth="1"/>
    <col min="1796" max="1798" width="10.7109375" customWidth="1"/>
    <col min="1800" max="1802" width="10.7109375" customWidth="1"/>
    <col min="1805" max="1806" width="10.7109375" customWidth="1"/>
    <col min="1808" max="1808" width="10.7109375" customWidth="1"/>
    <col min="1810" max="1824" width="10.7109375" customWidth="1"/>
    <col min="1857" max="2006" width="10.7109375" customWidth="1"/>
    <col min="2010" max="2015" width="10.7109375" customWidth="1"/>
    <col min="2017" max="2132" width="10.7109375" customWidth="1"/>
    <col min="2135" max="2135" width="10.7109375" customWidth="1"/>
    <col min="2142" max="2145" width="10.7109375" customWidth="1"/>
    <col min="2159" max="2159" width="10.7109375" customWidth="1"/>
    <col min="2161" max="2291" width="10.7109375" customWidth="1"/>
    <col min="2295" max="2301" width="10.7109375" customWidth="1"/>
    <col min="2303" max="2304" width="10.7109375" customWidth="1"/>
    <col min="2306" max="2307" width="10.7109375" customWidth="1"/>
    <col min="2310" max="2310" width="10.7109375" customWidth="1"/>
    <col min="2312" max="2317" width="10.7109375" customWidth="1"/>
    <col min="2319" max="2319" width="10.7109375" customWidth="1"/>
    <col min="2321" max="2354" width="10.7109375" customWidth="1"/>
    <col min="2356" max="2363" width="10.7109375" customWidth="1"/>
    <col min="2365" max="2389" width="10.7109375" customWidth="1"/>
    <col min="2391" max="2391" width="10.7109375" customWidth="1"/>
    <col min="2393" max="2393" width="10.7109375" customWidth="1"/>
    <col min="2398" max="2398" width="10.7109375" customWidth="1"/>
    <col min="2402" max="2402" width="10.7109375" customWidth="1"/>
    <col min="2405" max="2405" width="10.7109375" customWidth="1"/>
    <col min="2409" max="2460" width="10.7109375" customWidth="1"/>
    <col min="2468" max="2469" width="10.7109375" customWidth="1"/>
    <col min="2471" max="2471" width="10.7109375" customWidth="1"/>
    <col min="2474" max="2488" width="10.7109375" customWidth="1"/>
    <col min="2490" max="2490" width="10.7109375" customWidth="1"/>
    <col min="2492" max="2492" width="10.7109375" customWidth="1"/>
    <col min="2494" max="2494" width="10.7109375" customWidth="1"/>
    <col min="2496" max="2497" width="10.7109375" customWidth="1"/>
    <col min="2499" max="2499" width="10.7109375" customWidth="1"/>
    <col min="2508" max="2520" width="10.7109375" customWidth="1"/>
    <col min="2522" max="2522" width="10.7109375" customWidth="1"/>
    <col min="2524" max="2524" width="10.7109375" customWidth="1"/>
    <col min="2526" max="2526" width="10.7109375" customWidth="1"/>
    <col min="2528" max="2529" width="10.7109375" customWidth="1"/>
    <col min="2531" max="2531" width="10.7109375" customWidth="1"/>
    <col min="2540" max="2547" width="10.7109375" customWidth="1"/>
    <col min="2549" max="2550" width="10.7109375" customWidth="1"/>
    <col min="2552" max="2588" width="10.7109375" customWidth="1"/>
    <col min="2596" max="2597" width="10.7109375" customWidth="1"/>
    <col min="2599" max="2599" width="10.7109375" customWidth="1"/>
    <col min="2602" max="2611" width="10.7109375" customWidth="1"/>
    <col min="2613" max="2621" width="10.7109375" customWidth="1"/>
    <col min="2623" max="2625" width="10.7109375" customWidth="1"/>
    <col min="2639" max="2639" width="10.7109375" customWidth="1"/>
    <col min="2641" max="2672" width="10.7109375" customWidth="1"/>
    <col min="2674" max="2675" width="10.7109375" customWidth="1"/>
    <col min="2678" max="2738" width="10.7109375" customWidth="1"/>
    <col min="2743" max="2743" width="10.7109375" customWidth="1"/>
    <col min="2745" max="2746" width="10.7109375" customWidth="1"/>
    <col min="2749" max="2750" width="10.7109375" customWidth="1"/>
    <col min="2754" max="2754" width="10.7109375" customWidth="1"/>
    <col min="2757" max="2844" width="10.7109375" customWidth="1"/>
    <col min="2852" max="2853" width="10.7109375" customWidth="1"/>
    <col min="2855" max="2855" width="10.7109375" customWidth="1"/>
    <col min="2858" max="2865" width="10.7109375" customWidth="1"/>
    <col min="2869" max="2870" width="10.7109375" customWidth="1"/>
    <col min="2874" max="2875" width="10.7109375" customWidth="1"/>
    <col min="2883" max="2886" width="10.7109375" customWidth="1"/>
    <col min="2888" max="2888" width="10.7109375" customWidth="1"/>
    <col min="2890" max="2891" width="10.7109375" customWidth="1"/>
    <col min="2894" max="2895" width="10.7109375" customWidth="1"/>
    <col min="2897" max="2900" width="10.7109375" customWidth="1"/>
    <col min="2904" max="2905" width="10.7109375" customWidth="1"/>
    <col min="2907" max="2907" width="10.7109375" customWidth="1"/>
    <col min="2909" max="2909" width="10.7109375" customWidth="1"/>
    <col min="2915" max="2918" width="10.7109375" customWidth="1"/>
    <col min="2920" max="2920" width="10.7109375" customWidth="1"/>
    <col min="2922" max="2923" width="10.7109375" customWidth="1"/>
    <col min="2926" max="2927" width="10.7109375" customWidth="1"/>
    <col min="2929" max="2931" width="10.7109375" customWidth="1"/>
    <col min="2934" max="2941" width="10.7109375" customWidth="1"/>
    <col min="2943" max="2945" width="10.7109375" customWidth="1"/>
    <col min="2959" max="2959" width="10.7109375" customWidth="1"/>
    <col min="2963" max="2994" width="10.7109375" customWidth="1"/>
    <col min="2998" max="2998" width="10.7109375" customWidth="1"/>
    <col min="3000" max="3028" width="10.7109375" customWidth="1"/>
    <col min="3031" max="3056" width="10.7109375" customWidth="1"/>
    <col min="3059" max="3059" width="10.7109375" customWidth="1"/>
    <col min="3061" max="3064" width="10.7109375" customWidth="1"/>
    <col min="3066" max="3068" width="10.7109375" customWidth="1"/>
    <col min="3070" max="3158" width="10.7109375" customWidth="1"/>
    <col min="3160" max="3160" width="10.7109375" customWidth="1"/>
    <col min="3163" max="3164" width="10.7109375" customWidth="1"/>
    <col min="3166" max="3166" width="10.7109375" customWidth="1"/>
    <col min="3170" max="3170" width="10.7109375" customWidth="1"/>
    <col min="3173" max="3173" width="10.7109375" customWidth="1"/>
    <col min="3177" max="3178" width="10.7109375" customWidth="1"/>
    <col min="3184" max="3184" width="10.7109375" customWidth="1"/>
    <col min="3187" max="3228" width="10.7109375" customWidth="1"/>
    <col min="3236" max="3237" width="10.7109375" customWidth="1"/>
    <col min="3239" max="3239" width="10.7109375" customWidth="1"/>
    <col min="3242" max="3251" width="10.7109375" customWidth="1"/>
    <col min="3255" max="3280" width="10.7109375" customWidth="1"/>
    <col min="3283" max="3283" width="10.7109375" customWidth="1"/>
    <col min="3285" max="3288" width="10.7109375" customWidth="1"/>
    <col min="3292" max="3314" width="10.7109375" customWidth="1"/>
    <col min="3318" max="3318" width="10.7109375" customWidth="1"/>
    <col min="3320" max="3344" width="10.7109375" customWidth="1"/>
    <col min="3347" max="3348" width="10.7109375" customWidth="1"/>
    <col min="3350" max="3351" width="10.7109375" customWidth="1"/>
    <col min="3354" max="3354" width="10.7109375" customWidth="1"/>
    <col min="3357" max="3357" width="10.7109375" customWidth="1"/>
    <col min="3361" max="3364" width="10.7109375" customWidth="1"/>
    <col min="3368" max="3369" width="10.7109375" customWidth="1"/>
    <col min="3371" max="3371" width="10.7109375" customWidth="1"/>
    <col min="3374" max="3375" width="10.7109375" customWidth="1"/>
    <col min="3377" max="3379" width="10.7109375" customWidth="1"/>
    <col min="3381" max="3382" width="10.7109375" customWidth="1"/>
    <col min="3384" max="3386" width="10.7109375" customWidth="1"/>
    <col min="3388" max="3388" width="10.7109375" customWidth="1"/>
    <col min="3391" max="3393" width="10.7109375" customWidth="1"/>
    <col min="3407" max="3407" width="10.7109375" customWidth="1"/>
    <col min="3409" max="3414" width="10.7109375" customWidth="1"/>
    <col min="3418" max="3419" width="10.7109375" customWidth="1"/>
    <col min="3422" max="3424" width="10.7109375" customWidth="1"/>
    <col min="3427" max="3430" width="10.7109375" customWidth="1"/>
    <col min="3432" max="3432" width="10.7109375" customWidth="1"/>
    <col min="3434" max="3435" width="10.7109375" customWidth="1"/>
    <col min="3438" max="3439" width="10.7109375" customWidth="1"/>
    <col min="3441" max="3443" width="10.7109375" customWidth="1"/>
    <col min="3446" max="3453" width="10.7109375" customWidth="1"/>
    <col min="3455" max="3457" width="10.7109375" customWidth="1"/>
    <col min="3471" max="3471" width="10.7109375" customWidth="1"/>
    <col min="3475" max="3506" width="10.7109375" customWidth="1"/>
    <col min="3510" max="3510" width="10.7109375" customWidth="1"/>
    <col min="3512" max="3540" width="10.7109375" customWidth="1"/>
    <col min="3543" max="3568" width="10.7109375" customWidth="1"/>
    <col min="3571" max="3571" width="10.7109375" customWidth="1"/>
    <col min="3573" max="3576" width="10.7109375" customWidth="1"/>
    <col min="3578" max="3580" width="10.7109375" customWidth="1"/>
    <col min="3582" max="3664" width="10.7109375" customWidth="1"/>
    <col min="3670" max="3671" width="10.7109375" customWidth="1"/>
    <col min="3676" max="3676" width="10.7109375" customWidth="1"/>
    <col min="3679" max="3679" width="10.7109375" customWidth="1"/>
    <col min="3683" max="3683" width="10.7109375" customWidth="1"/>
    <col min="3687" max="3687" width="10.7109375" customWidth="1"/>
    <col min="3689" max="3690" width="10.7109375" customWidth="1"/>
    <col min="3693" max="3708" width="10.7109375" customWidth="1"/>
    <col min="3716" max="3717" width="10.7109375" customWidth="1"/>
    <col min="3719" max="3719" width="10.7109375" customWidth="1"/>
    <col min="3722" max="3730" width="10.7109375" customWidth="1"/>
    <col min="3732" max="3744" width="10.7109375" customWidth="1"/>
    <col min="3751" max="3751" width="10.7109375" customWidth="1"/>
    <col min="3754" max="3758" width="10.7109375" customWidth="1"/>
    <col min="3760" max="3769" width="10.7109375" customWidth="1"/>
    <col min="3771" max="3772" width="10.7109375" customWidth="1"/>
    <col min="3774" max="3791" width="10.7109375" customWidth="1"/>
    <col min="3793" max="3795" width="10.7109375" customWidth="1"/>
    <col min="3797" max="3797" width="10.7109375" customWidth="1"/>
    <col min="3799" max="3856" width="10.7109375" customWidth="1"/>
    <col min="3859" max="3859" width="10.7109375" customWidth="1"/>
    <col min="3861" max="3864" width="10.7109375" customWidth="1"/>
    <col min="3866" max="3868" width="10.7109375" customWidth="1"/>
    <col min="3870" max="3921" width="10.7109375" customWidth="1"/>
    <col min="3923" max="3926" width="10.7109375" customWidth="1"/>
    <col min="3928" max="3928" width="10.7109375" customWidth="1"/>
    <col min="3930" max="3952" width="10.7109375" customWidth="1"/>
    <col min="3954" max="3984" width="10.7109375" customWidth="1"/>
    <col min="3989" max="3993" width="10.7109375" customWidth="1"/>
    <col min="3995" max="3995" width="10.7109375" customWidth="1"/>
    <col min="3997" max="3997" width="10.7109375" customWidth="1"/>
    <col min="3999" max="3999" width="10.7109375" customWidth="1"/>
    <col min="4001" max="4032" width="10.7109375" customWidth="1"/>
    <col min="4034" max="4036" width="10.7109375" customWidth="1"/>
    <col min="4038" max="4064" width="10.7109375" customWidth="1"/>
    <col min="4066" max="4068" width="10.7109375" customWidth="1"/>
    <col min="4070" max="4115" width="10.7109375" customWidth="1"/>
    <col min="4117" max="4176" width="10.7109375" customWidth="1"/>
    <col min="4178" max="4208" width="10.7109375" customWidth="1"/>
    <col min="4210" max="4304" width="10.7109375" customWidth="1"/>
    <col min="4308" max="4336" width="10.7109375" customWidth="1"/>
    <col min="4339" max="4340" width="10.7109375" customWidth="1"/>
    <col min="4342" max="4342" width="10.7109375" customWidth="1"/>
    <col min="4345" max="4403" width="10.7109375" customWidth="1"/>
    <col min="4405" max="4433" width="10.7109375" customWidth="1"/>
    <col min="4435" max="4435" width="10.7109375" customWidth="1"/>
    <col min="4441" max="4441" width="10.7109375" customWidth="1"/>
    <col min="4445" max="4446" width="10.7109375" customWidth="1"/>
    <col min="4449" max="4452" width="10.7109375" customWidth="1"/>
    <col min="4454" max="4455" width="10.7109375" customWidth="1"/>
    <col min="4458" max="4464" width="10.7109375" customWidth="1"/>
    <col min="4473" max="4476" width="10.7109375" customWidth="1"/>
    <col min="4478" max="4508" width="10.7109375" customWidth="1"/>
    <col min="4516" max="4517" width="10.7109375" customWidth="1"/>
    <col min="4519" max="4519" width="10.7109375" customWidth="1"/>
    <col min="4522" max="4528" width="10.7109375" customWidth="1"/>
    <col min="4530" max="4531" width="10.7109375" customWidth="1"/>
    <col min="4539" max="4540" width="10.7109375" customWidth="1"/>
    <col min="4542" max="4543" width="10.7109375" customWidth="1"/>
    <col min="4546" max="4547" width="10.7109375" customWidth="1"/>
    <col min="4556" max="4556" width="10.7109375" customWidth="1"/>
    <col min="4558" max="4559" width="10.7109375" customWidth="1"/>
    <col min="4561" max="4563" width="10.7109375" customWidth="1"/>
    <col min="4565" max="4567" width="10.7109375" customWidth="1"/>
    <col min="4569" max="4574" width="10.7109375" customWidth="1"/>
    <col min="4578" max="4579" width="10.7109375" customWidth="1"/>
    <col min="4588" max="4588" width="10.7109375" customWidth="1"/>
    <col min="4590" max="4591" width="10.7109375" customWidth="1"/>
    <col min="4593" max="4627" width="10.7109375" customWidth="1"/>
    <col min="4629" max="4630" width="10.7109375" customWidth="1"/>
    <col min="4632" max="4664" width="10.7109375" customWidth="1"/>
    <col min="4666" max="4666" width="10.7109375" customWidth="1"/>
    <col min="4668" max="4668" width="10.7109375" customWidth="1"/>
    <col min="4670" max="4670" width="10.7109375" customWidth="1"/>
    <col min="4672" max="4673" width="10.7109375" customWidth="1"/>
    <col min="4675" max="4675" width="10.7109375" customWidth="1"/>
    <col min="4684" max="4700" width="10.7109375" customWidth="1"/>
    <col min="4708" max="4709" width="10.7109375" customWidth="1"/>
    <col min="4711" max="4711" width="10.7109375" customWidth="1"/>
    <col min="4714" max="4720" width="10.7109375" customWidth="1"/>
    <col min="4724" max="4725" width="10.7109375" customWidth="1"/>
    <col min="4727" max="4752" width="10.7109375" customWidth="1"/>
    <col min="4754" max="4754" width="10.7109375" customWidth="1"/>
    <col min="4756" max="4796" width="10.7109375" customWidth="1"/>
    <col min="4798" max="4798" width="10.7109375" customWidth="1"/>
    <col min="4800" max="4800" width="10.7109375" customWidth="1"/>
    <col min="4805" max="4807" width="10.7109375" customWidth="1"/>
    <col min="4810" max="4811" width="10.7109375" customWidth="1"/>
    <col min="4813" max="4819" width="10.7109375" customWidth="1"/>
    <col min="4823" max="4829" width="10.7109375" customWidth="1"/>
    <col min="4831" max="4832" width="10.7109375" customWidth="1"/>
    <col min="4834" max="4835" width="10.7109375" customWidth="1"/>
    <col min="4838" max="4838" width="10.7109375" customWidth="1"/>
    <col min="4840" max="4845" width="10.7109375" customWidth="1"/>
    <col min="4847" max="4847" width="10.7109375" customWidth="1"/>
    <col min="4849" max="4850" width="10.7109375" customWidth="1"/>
    <col min="4852" max="4881" width="10.7109375" customWidth="1"/>
    <col min="4883" max="4909" width="10.7109375" customWidth="1"/>
    <col min="4911" max="4915" width="10.7109375" customWidth="1"/>
    <col min="4919" max="4919" width="10.7109375" customWidth="1"/>
    <col min="4922" max="4925" width="10.7109375" customWidth="1"/>
    <col min="4927" max="4929" width="10.7109375" customWidth="1"/>
    <col min="4943" max="4943" width="10.7109375" customWidth="1"/>
    <col min="4946" max="4948" width="10.7109375" customWidth="1"/>
    <col min="4957" max="4957" width="10.7109375" customWidth="1"/>
    <col min="4959" max="4959" width="10.7109375" customWidth="1"/>
    <col min="4961" max="4961" width="10.7109375" customWidth="1"/>
    <col min="4963" max="4963" width="10.7109375" customWidth="1"/>
    <col min="4965" max="4967" width="10.7109375" customWidth="1"/>
    <col min="4969" max="4969" width="10.7109375" customWidth="1"/>
    <col min="4972" max="4972" width="10.7109375" customWidth="1"/>
    <col min="4974" max="4975" width="10.7109375" customWidth="1"/>
    <col min="4977" max="4988" width="10.7109375" customWidth="1"/>
    <col min="4996" max="4997" width="10.7109375" customWidth="1"/>
    <col min="5002" max="5009" width="10.7109375" customWidth="1"/>
    <col min="5011" max="5037" width="10.7109375" customWidth="1"/>
    <col min="5039" max="5041" width="10.7109375" customWidth="1"/>
    <col min="5043" max="5043" width="10.7109375" customWidth="1"/>
    <col min="5045" max="5045" width="10.7109375" customWidth="1"/>
    <col min="5048" max="5201" width="10.7109375" customWidth="1"/>
    <col min="5203" max="5229" width="10.7109375" customWidth="1"/>
    <col min="5231" max="5239" width="10.7109375" customWidth="1"/>
    <col min="5241" max="5244" width="10.7109375" customWidth="1"/>
    <col min="5246" max="5246" width="10.7109375" customWidth="1"/>
    <col min="5248" max="5248" width="10.7109375" customWidth="1"/>
    <col min="5253" max="5255" width="10.7109375" customWidth="1"/>
    <col min="5258" max="5259" width="10.7109375" customWidth="1"/>
    <col min="5261" max="5270" width="10.7109375" customWidth="1"/>
    <col min="5272" max="5273" width="10.7109375" customWidth="1"/>
    <col min="5275" max="5276" width="10.7109375" customWidth="1"/>
    <col min="5278" max="5278" width="10.7109375" customWidth="1"/>
    <col min="5280" max="5280" width="10.7109375" customWidth="1"/>
    <col min="5285" max="5287" width="10.7109375" customWidth="1"/>
    <col min="5290" max="5291" width="10.7109375" customWidth="1"/>
    <col min="5293" max="5296" width="10.7109375" customWidth="1"/>
    <col min="5300" max="5332" width="10.7109375" customWidth="1"/>
    <col min="5334" max="5334" width="10.7109375" customWidth="1"/>
    <col min="5336" max="5337" width="10.7109375" customWidth="1"/>
    <col min="5339" max="5340" width="10.7109375" customWidth="1"/>
    <col min="5342" max="5342" width="10.7109375" customWidth="1"/>
    <col min="5344" max="5344" width="10.7109375" customWidth="1"/>
    <col min="5349" max="5351" width="10.7109375" customWidth="1"/>
    <col min="5354" max="5355" width="10.7109375" customWidth="1"/>
    <col min="5357" max="5360" width="10.7109375" customWidth="1"/>
    <col min="5362" max="5362" width="10.7109375" customWidth="1"/>
    <col min="5364" max="5368" width="10.7109375" customWidth="1"/>
    <col min="5373" max="5373" width="10.7109375" customWidth="1"/>
    <col min="5375" max="5375" width="10.7109375" customWidth="1"/>
    <col min="5377" max="5377" width="10.7109375" customWidth="1"/>
    <col min="5379" max="5379" width="10.7109375" customWidth="1"/>
    <col min="5381" max="5383" width="10.7109375" customWidth="1"/>
    <col min="5385" max="5385" width="10.7109375" customWidth="1"/>
    <col min="5388" max="5388" width="10.7109375" customWidth="1"/>
    <col min="5390" max="5391" width="10.7109375" customWidth="1"/>
    <col min="5393" max="5393" width="10.7109375" customWidth="1"/>
    <col min="5396" max="5427" width="10.7109375" customWidth="1"/>
    <col min="5431" max="5437" width="10.7109375" customWidth="1"/>
    <col min="5439" max="5440" width="10.7109375" customWidth="1"/>
    <col min="5442" max="5443" width="10.7109375" customWidth="1"/>
    <col min="5446" max="5446" width="10.7109375" customWidth="1"/>
    <col min="5448" max="5453" width="10.7109375" customWidth="1"/>
    <col min="5455" max="5455" width="10.7109375" customWidth="1"/>
    <col min="5457" max="5463" width="10.7109375" customWidth="1"/>
    <col min="5465" max="5468" width="10.7109375" customWidth="1"/>
    <col min="5470" max="5470" width="10.7109375" customWidth="1"/>
    <col min="5472" max="5472" width="10.7109375" customWidth="1"/>
    <col min="5477" max="5479" width="10.7109375" customWidth="1"/>
    <col min="5482" max="5483" width="10.7109375" customWidth="1"/>
    <col min="5485" max="5491" width="10.7109375" customWidth="1"/>
    <col min="5496" max="5496" width="10.7109375" customWidth="1"/>
    <col min="5502" max="5504" width="10.7109375" customWidth="1"/>
    <col min="5506" max="5507" width="10.7109375" customWidth="1"/>
    <col min="5509" max="5509" width="10.7109375" customWidth="1"/>
    <col min="5511" max="5511" width="10.7109375" customWidth="1"/>
    <col min="5513" max="5517" width="10.7109375" customWidth="1"/>
    <col min="5519" max="5519" width="10.7109375" customWidth="1"/>
    <col min="5521" max="5525" width="10.7109375" customWidth="1"/>
    <col min="5527" max="5555" width="10.7109375" customWidth="1"/>
    <col min="5560" max="5560" width="10.7109375" customWidth="1"/>
    <col min="5562" max="5562" width="10.7109375" customWidth="1"/>
    <col min="5564" max="5565" width="10.7109375" customWidth="1"/>
    <col min="5567" max="5569" width="10.7109375" customWidth="1"/>
    <col min="5583" max="5583" width="10.7109375" customWidth="1"/>
    <col min="5585" max="5585" width="10.7109375" customWidth="1"/>
    <col min="5587" max="5587" width="10.7109375" customWidth="1"/>
    <col min="5589" max="5589" width="10.7109375" customWidth="1"/>
    <col min="5592" max="5592" width="10.7109375" customWidth="1"/>
    <col min="5594" max="5594" width="10.7109375" customWidth="1"/>
    <col min="5596" max="5596" width="10.7109375" customWidth="1"/>
    <col min="5598" max="5601" width="10.7109375" customWidth="1"/>
    <col min="5606" max="5606" width="10.7109375" customWidth="1"/>
    <col min="5608" max="5608" width="10.7109375" customWidth="1"/>
    <col min="5610" max="5610" width="10.7109375" customWidth="1"/>
    <col min="5612" max="5612" width="10.7109375" customWidth="1"/>
    <col min="5614" max="5615" width="10.7109375" customWidth="1"/>
    <col min="5617" max="5621" width="10.7109375" customWidth="1"/>
    <col min="5623" max="5623" width="10.7109375" customWidth="1"/>
    <col min="5625" max="5625" width="10.7109375" customWidth="1"/>
    <col min="5627" max="5627" width="10.7109375" customWidth="1"/>
    <col min="5629" max="5629" width="10.7109375" customWidth="1"/>
    <col min="5632" max="5633" width="10.7109375" customWidth="1"/>
    <col min="5636" max="5637" width="10.7109375" customWidth="1"/>
    <col min="5643" max="5643" width="10.7109375" customWidth="1"/>
    <col min="5648" max="5658" width="10.7109375" customWidth="1"/>
    <col min="5660" max="5660" width="10.7109375" customWidth="1"/>
    <col min="5663" max="5665" width="10.7109375" customWidth="1"/>
    <col min="5668" max="5690" width="10.7109375" customWidth="1"/>
    <col min="5692" max="5692" width="10.7109375" customWidth="1"/>
    <col min="5695" max="5697" width="10.7109375" customWidth="1"/>
    <col min="5700" max="5714" width="10.7109375" customWidth="1"/>
    <col min="5716" max="5718" width="10.7109375" customWidth="1"/>
    <col min="5724" max="5727" width="10.7109375" customWidth="1"/>
    <col min="5729" max="5731" width="10.7109375" customWidth="1"/>
    <col min="5733" max="5734" width="10.7109375" customWidth="1"/>
    <col min="5738" max="5740" width="10.7109375" customWidth="1"/>
    <col min="5742" max="5743" width="10.7109375" customWidth="1"/>
    <col min="5747" max="5754" width="10.7109375" customWidth="1"/>
    <col min="5756" max="5756" width="10.7109375" customWidth="1"/>
    <col min="5759" max="5761" width="10.7109375" customWidth="1"/>
    <col min="5764" max="5784" width="10.7109375" customWidth="1"/>
    <col min="5787" max="5788" width="10.7109375" customWidth="1"/>
    <col min="5791" max="5793" width="10.7109375" customWidth="1"/>
    <col min="5796" max="5818" width="10.7109375" customWidth="1"/>
    <col min="5820" max="5820" width="10.7109375" customWidth="1"/>
    <col min="5823" max="5825" width="10.7109375" customWidth="1"/>
    <col min="5828" max="5850" width="10.7109375" customWidth="1"/>
    <col min="5852" max="5852" width="10.7109375" customWidth="1"/>
    <col min="5855" max="5857" width="10.7109375" customWidth="1"/>
    <col min="5860" max="5879" width="10.7109375" customWidth="1"/>
    <col min="5881" max="5884" width="10.7109375" customWidth="1"/>
    <col min="5892" max="5893" width="10.7109375" customWidth="1"/>
    <col min="5898" max="5917" width="10.7109375" customWidth="1"/>
    <col min="5919" max="5920" width="10.7109375" customWidth="1"/>
    <col min="5923" max="5944" width="10.7109375" customWidth="1"/>
    <col min="5946" max="5949" width="10.7109375" customWidth="1"/>
    <col min="5951" max="5952" width="10.7109375" customWidth="1"/>
    <col min="5955" max="5977" width="10.7109375" customWidth="1"/>
    <col min="5979" max="5980" width="10.7109375" customWidth="1"/>
    <col min="5982" max="5982" width="10.7109375" customWidth="1"/>
    <col min="5984" max="5984" width="10.7109375" customWidth="1"/>
    <col min="5989" max="5991" width="10.7109375" customWidth="1"/>
    <col min="5994" max="5995" width="10.7109375" customWidth="1"/>
    <col min="5997" max="6006" width="10.7109375" customWidth="1"/>
    <col min="6008" max="6009" width="10.7109375" customWidth="1"/>
    <col min="6011" max="6012" width="10.7109375" customWidth="1"/>
    <col min="6014" max="6014" width="10.7109375" customWidth="1"/>
    <col min="6016" max="6016" width="10.7109375" customWidth="1"/>
    <col min="6021" max="6023" width="10.7109375" customWidth="1"/>
    <col min="6026" max="6027" width="10.7109375" customWidth="1"/>
    <col min="6029" max="6040" width="10.7109375" customWidth="1"/>
    <col min="6042" max="6042" width="10.7109375" customWidth="1"/>
    <col min="6044" max="6044" width="10.7109375" customWidth="1"/>
    <col min="6047" max="6049" width="10.7109375" customWidth="1"/>
    <col min="6052" max="6072" width="10.7109375" customWidth="1"/>
    <col min="6074" max="6074" width="10.7109375" customWidth="1"/>
    <col min="6076" max="6076" width="10.7109375" customWidth="1"/>
    <col min="6079" max="6081" width="10.7109375" customWidth="1"/>
    <col min="6084" max="6098" width="10.7109375" customWidth="1"/>
    <col min="6100" max="6102" width="10.7109375" customWidth="1"/>
    <col min="6108" max="6111" width="10.7109375" customWidth="1"/>
    <col min="6113" max="6115" width="10.7109375" customWidth="1"/>
    <col min="6117" max="6118" width="10.7109375" customWidth="1"/>
    <col min="6122" max="6124" width="10.7109375" customWidth="1"/>
    <col min="6126" max="6127" width="10.7109375" customWidth="1"/>
    <col min="6131" max="6136" width="10.7109375" customWidth="1"/>
    <col min="6138" max="6138" width="10.7109375" customWidth="1"/>
    <col min="6140" max="6140" width="10.7109375" customWidth="1"/>
    <col min="6143" max="6145" width="10.7109375" customWidth="1"/>
    <col min="6148" max="6170" width="10.7109375" customWidth="1"/>
    <col min="6172" max="6172" width="10.7109375" customWidth="1"/>
    <col min="6175" max="6177" width="10.7109375" customWidth="1"/>
    <col min="6180" max="6200" width="10.7109375" customWidth="1"/>
    <col min="6202" max="6202" width="10.7109375" customWidth="1"/>
    <col min="6204" max="6204" width="10.7109375" customWidth="1"/>
    <col min="6207" max="6209" width="10.7109375" customWidth="1"/>
    <col min="6212" max="6232" width="10.7109375" customWidth="1"/>
    <col min="6234" max="6234" width="10.7109375" customWidth="1"/>
    <col min="6236" max="6236" width="10.7109375" customWidth="1"/>
    <col min="6239" max="6241" width="10.7109375" customWidth="1"/>
    <col min="6244" max="6263" width="10.7109375" customWidth="1"/>
    <col min="6265" max="6268" width="10.7109375" customWidth="1"/>
    <col min="6276" max="6277" width="10.7109375" customWidth="1"/>
    <col min="6282" max="6295" width="10.7109375" customWidth="1"/>
    <col min="6297" max="6297" width="10.7109375" customWidth="1"/>
    <col min="6299" max="6301" width="10.7109375" customWidth="1"/>
    <col min="6303" max="6305" width="10.7109375" customWidth="1"/>
    <col min="6319" max="6319" width="10.7109375" customWidth="1"/>
    <col min="6321" max="6323" width="10.7109375" customWidth="1"/>
    <col min="6325" max="6326" width="10.7109375" customWidth="1"/>
    <col min="6328" max="6329" width="10.7109375" customWidth="1"/>
    <col min="6331" max="6333" width="10.7109375" customWidth="1"/>
    <col min="6335" max="6337" width="10.7109375" customWidth="1"/>
    <col min="6351" max="6351" width="10.7109375" customWidth="1"/>
    <col min="6353" max="6353" width="10.7109375" customWidth="1"/>
    <col min="6355" max="6355" width="10.7109375" customWidth="1"/>
    <col min="6357" max="6357" width="10.7109375" customWidth="1"/>
    <col min="6359" max="6360" width="10.7109375" customWidth="1"/>
    <col min="6362" max="6364" width="10.7109375" customWidth="1"/>
    <col min="6369" max="6369" width="10.7109375" customWidth="1"/>
    <col min="6371" max="6371" width="10.7109375" customWidth="1"/>
    <col min="6373" max="6375" width="10.7109375" customWidth="1"/>
    <col min="6377" max="6377" width="10.7109375" customWidth="1"/>
    <col min="6380" max="6380" width="10.7109375" customWidth="1"/>
    <col min="6382" max="6383" width="10.7109375" customWidth="1"/>
    <col min="6385" max="6391" width="10.7109375" customWidth="1"/>
    <col min="6393" max="6393" width="10.7109375" customWidth="1"/>
    <col min="6395" max="6397" width="10.7109375" customWidth="1"/>
    <col min="6399" max="6401" width="10.7109375" customWidth="1"/>
    <col min="6415" max="6415" width="10.7109375" customWidth="1"/>
    <col min="6417" max="6423" width="10.7109375" customWidth="1"/>
    <col min="6425" max="6428" width="10.7109375" customWidth="1"/>
    <col min="6436" max="6437" width="10.7109375" customWidth="1"/>
    <col min="6442" max="6456" width="10.7109375" customWidth="1"/>
    <col min="6458" max="6458" width="10.7109375" customWidth="1"/>
    <col min="6460" max="6460" width="10.7109375" customWidth="1"/>
    <col min="6463" max="6465" width="10.7109375" customWidth="1"/>
    <col min="6468" max="6480" width="10.7109375" customWidth="1"/>
    <col min="6513" max="6518" width="10.7109375" customWidth="1"/>
    <col min="6520" max="6549" width="10.7109375" customWidth="1"/>
    <col min="6552" max="6557" width="10.7109375" customWidth="1"/>
    <col min="6559" max="6579" width="10.7109375" customWidth="1"/>
    <col min="6584" max="6588" width="10.7109375" customWidth="1"/>
    <col min="6596" max="6597" width="10.7109375" customWidth="1"/>
    <col min="6602" max="6640" width="10.7109375" customWidth="1"/>
    <col min="6643" max="6648" width="10.7109375" customWidth="1"/>
    <col min="6650" max="6650" width="10.7109375" customWidth="1"/>
    <col min="6652" max="6652" width="10.7109375" customWidth="1"/>
    <col min="6655" max="6657" width="10.7109375" customWidth="1"/>
    <col min="6660" max="6682" width="10.7109375" customWidth="1"/>
    <col min="6684" max="6684" width="10.7109375" customWidth="1"/>
    <col min="6687" max="6689" width="10.7109375" customWidth="1"/>
    <col min="6692" max="6712" width="10.7109375" customWidth="1"/>
    <col min="6714" max="6714" width="10.7109375" customWidth="1"/>
    <col min="6716" max="6716" width="10.7109375" customWidth="1"/>
    <col min="6719" max="6721" width="10.7109375" customWidth="1"/>
    <col min="6724" max="6739" width="10.7109375" customWidth="1"/>
    <col min="6741" max="6741" width="10.7109375" customWidth="1"/>
    <col min="6744" max="6748" width="10.7109375" customWidth="1"/>
    <col min="6756" max="6757" width="10.7109375" customWidth="1"/>
    <col min="6762" max="6771" width="10.7109375" customWidth="1"/>
    <col min="6773" max="6773" width="10.7109375" customWidth="1"/>
    <col min="6776" max="6780" width="10.7109375" customWidth="1"/>
    <col min="6788" max="6789" width="10.7109375" customWidth="1"/>
    <col min="6794" max="6800" width="10.7109375" customWidth="1"/>
    <col min="6806" max="6807" width="10.7109375" customWidth="1"/>
    <col min="6809" max="6810" width="10.7109375" customWidth="1"/>
    <col min="6812" max="6815" width="10.7109375" customWidth="1"/>
    <col min="6817" max="6819" width="10.7109375" customWidth="1"/>
    <col min="6821" max="6822" width="10.7109375" customWidth="1"/>
    <col min="6826" max="6828" width="10.7109375" customWidth="1"/>
    <col min="6830" max="6831" width="10.7109375" customWidth="1"/>
    <col min="6833" max="6835" width="10.7109375" customWidth="1"/>
    <col min="6837" max="6837" width="10.7109375" customWidth="1"/>
    <col min="6842" max="6845" width="10.7109375" customWidth="1"/>
    <col min="6847" max="6849" width="10.7109375" customWidth="1"/>
    <col min="6863" max="6863" width="10.7109375" customWidth="1"/>
    <col min="6865" max="6866" width="10.7109375" customWidth="1"/>
    <col min="6868" max="6868" width="10.7109375" customWidth="1"/>
    <col min="6870" max="6870" width="10.7109375" customWidth="1"/>
    <col min="6873" max="6874" width="10.7109375" customWidth="1"/>
    <col min="6876" max="6879" width="10.7109375" customWidth="1"/>
    <col min="6881" max="6883" width="10.7109375" customWidth="1"/>
    <col min="6885" max="6886" width="10.7109375" customWidth="1"/>
    <col min="6890" max="6892" width="10.7109375" customWidth="1"/>
    <col min="6894" max="6895" width="10.7109375" customWidth="1"/>
    <col min="6897" max="6899" width="10.7109375" customWidth="1"/>
    <col min="6901" max="6901" width="10.7109375" customWidth="1"/>
    <col min="6904" max="6908" width="10.7109375" customWidth="1"/>
    <col min="6916" max="6917" width="10.7109375" customWidth="1"/>
    <col min="6922" max="6932" width="10.7109375" customWidth="1"/>
    <col min="6934" max="6934" width="10.7109375" customWidth="1"/>
    <col min="6938" max="6941" width="10.7109375" customWidth="1"/>
    <col min="6943" max="6945" width="10.7109375" customWidth="1"/>
    <col min="6959" max="6959" width="10.7109375" customWidth="1"/>
    <col min="6961" max="6995" width="10.7109375" customWidth="1"/>
    <col min="6998" max="6998" width="10.7109375" customWidth="1"/>
    <col min="7002" max="7005" width="10.7109375" customWidth="1"/>
    <col min="7007" max="7009" width="10.7109375" customWidth="1"/>
    <col min="7023" max="7023" width="10.7109375" customWidth="1"/>
    <col min="7025" max="7026" width="10.7109375" customWidth="1"/>
    <col min="7028" max="7028" width="10.7109375" customWidth="1"/>
    <col min="7030" max="7030" width="10.7109375" customWidth="1"/>
    <col min="7034" max="7037" width="10.7109375" customWidth="1"/>
    <col min="7039" max="7041" width="10.7109375" customWidth="1"/>
    <col min="7055" max="7055" width="10.7109375" customWidth="1"/>
    <col min="7057" max="7155" width="10.7109375" customWidth="1"/>
    <col min="7160" max="7164" width="10.7109375" customWidth="1"/>
    <col min="7172" max="7173" width="10.7109375" customWidth="1"/>
    <col min="7178" max="7219" width="10.7109375" customWidth="1"/>
    <col min="7221" max="7221" width="10.7109375" customWidth="1"/>
    <col min="7226" max="7229" width="10.7109375" customWidth="1"/>
    <col min="7231" max="7233" width="10.7109375" customWidth="1"/>
    <col min="7247" max="7247" width="10.7109375" customWidth="1"/>
    <col min="7249" max="7249" width="10.7109375" customWidth="1"/>
    <col min="7251" max="7258" width="10.7109375" customWidth="1"/>
    <col min="7260" max="7260" width="10.7109375" customWidth="1"/>
    <col min="7263" max="7263" width="10.7109375" customWidth="1"/>
    <col min="7265" max="7265" width="10.7109375" customWidth="1"/>
    <col min="7267" max="7267" width="10.7109375" customWidth="1"/>
    <col min="7269" max="7271" width="10.7109375" customWidth="1"/>
    <col min="7273" max="7273" width="10.7109375" customWidth="1"/>
    <col min="7276" max="7276" width="10.7109375" customWidth="1"/>
    <col min="7278" max="7279" width="10.7109375" customWidth="1"/>
    <col min="7281" max="7281" width="10.7109375" customWidth="1"/>
    <col min="7283" max="7312" width="10.7109375" customWidth="1"/>
    <col min="7314" max="7346" width="10.7109375" customWidth="1"/>
    <col min="7349" max="7349" width="10.7109375" customWidth="1"/>
    <col min="7351" max="7356" width="10.7109375" customWidth="1"/>
    <col min="7364" max="7365" width="10.7109375" customWidth="1"/>
    <col min="7370" max="7388" width="10.7109375" customWidth="1"/>
    <col min="7396" max="7397" width="10.7109375" customWidth="1"/>
    <col min="7402" max="7411" width="10.7109375" customWidth="1"/>
    <col min="7413" max="7413" width="10.7109375" customWidth="1"/>
    <col min="7416" max="7420" width="10.7109375" customWidth="1"/>
    <col min="7428" max="7429" width="10.7109375" customWidth="1"/>
    <col min="7434" max="7444" width="10.7109375" customWidth="1"/>
    <col min="7446" max="7446" width="10.7109375" customWidth="1"/>
    <col min="7448" max="7448" width="10.7109375" customWidth="1"/>
    <col min="7451" max="7452" width="10.7109375" customWidth="1"/>
    <col min="7455" max="7455" width="10.7109375" customWidth="1"/>
    <col min="7457" max="7457" width="10.7109375" customWidth="1"/>
    <col min="7459" max="7459" width="10.7109375" customWidth="1"/>
    <col min="7461" max="7463" width="10.7109375" customWidth="1"/>
    <col min="7465" max="7465" width="10.7109375" customWidth="1"/>
    <col min="7468" max="7468" width="10.7109375" customWidth="1"/>
    <col min="7470" max="7471" width="10.7109375" customWidth="1"/>
    <col min="7473" max="7475" width="10.7109375" customWidth="1"/>
    <col min="7478" max="7481" width="10.7109375" customWidth="1"/>
    <col min="7483" max="7485" width="10.7109375" customWidth="1"/>
    <col min="7487" max="7489" width="10.7109375" customWidth="1"/>
    <col min="7503" max="7503" width="10.7109375" customWidth="1"/>
    <col min="7506" max="7508" width="10.7109375" customWidth="1"/>
    <col min="7511" max="7511" width="10.7109375" customWidth="1"/>
    <col min="7515" max="7516" width="10.7109375" customWidth="1"/>
    <col min="7519" max="7519" width="10.7109375" customWidth="1"/>
    <col min="7521" max="7521" width="10.7109375" customWidth="1"/>
    <col min="7523" max="7523" width="10.7109375" customWidth="1"/>
    <col min="7525" max="7527" width="10.7109375" customWidth="1"/>
    <col min="7529" max="7529" width="10.7109375" customWidth="1"/>
    <col min="7532" max="7532" width="10.7109375" customWidth="1"/>
    <col min="7534" max="7535" width="10.7109375" customWidth="1"/>
    <col min="7537" max="7548" width="10.7109375" customWidth="1"/>
    <col min="7556" max="7557" width="10.7109375" customWidth="1"/>
    <col min="7562" max="7580" width="10.7109375" customWidth="1"/>
    <col min="7588" max="7589" width="10.7109375" customWidth="1"/>
    <col min="7594" max="7603" width="10.7109375" customWidth="1"/>
    <col min="7606" max="7609" width="10.7109375" customWidth="1"/>
    <col min="7611" max="7613" width="10.7109375" customWidth="1"/>
    <col min="7615" max="7617" width="10.7109375" customWidth="1"/>
    <col min="7631" max="7631" width="10.7109375" customWidth="1"/>
    <col min="7634" max="7635" width="10.7109375" customWidth="1"/>
    <col min="7640" max="7642" width="10.7109375" customWidth="1"/>
    <col min="7645" max="7645" width="10.7109375" customWidth="1"/>
    <col min="7647" max="7647" width="10.7109375" customWidth="1"/>
    <col min="7649" max="7649" width="10.7109375" customWidth="1"/>
    <col min="7651" max="7651" width="10.7109375" customWidth="1"/>
    <col min="7653" max="7655" width="10.7109375" customWidth="1"/>
    <col min="7657" max="7657" width="10.7109375" customWidth="1"/>
    <col min="7660" max="7660" width="10.7109375" customWidth="1"/>
    <col min="7662" max="7663" width="10.7109375" customWidth="1"/>
    <col min="7665" max="7676" width="10.7109375" customWidth="1"/>
    <col min="7684" max="7685" width="10.7109375" customWidth="1"/>
    <col min="7690" max="7701" width="10.7109375" customWidth="1"/>
    <col min="7703" max="7703" width="10.7109375" customWidth="1"/>
    <col min="7705" max="7734" width="10.7109375" customWidth="1"/>
    <col min="7736" max="7740" width="10.7109375" customWidth="1"/>
    <col min="7748" max="7749" width="10.7109375" customWidth="1"/>
    <col min="7754" max="7804" width="10.7109375" customWidth="1"/>
    <col min="7812" max="7813" width="10.7109375" customWidth="1"/>
    <col min="7818" max="7859" width="10.7109375" customWidth="1"/>
    <col min="7863" max="7865" width="10.7109375" customWidth="1"/>
    <col min="7867" max="7869" width="10.7109375" customWidth="1"/>
    <col min="7871" max="7873" width="10.7109375" customWidth="1"/>
    <col min="7887" max="7887" width="10.7109375" customWidth="1"/>
    <col min="7889" max="7889" width="10.7109375" customWidth="1"/>
    <col min="7895" max="7895" width="10.7109375" customWidth="1"/>
    <col min="7897" max="7897" width="10.7109375" customWidth="1"/>
    <col min="7903" max="7903" width="10.7109375" customWidth="1"/>
    <col min="7905" max="7905" width="10.7109375" customWidth="1"/>
    <col min="7907" max="7907" width="10.7109375" customWidth="1"/>
    <col min="7909" max="7911" width="10.7109375" customWidth="1"/>
    <col min="7913" max="7913" width="10.7109375" customWidth="1"/>
    <col min="7916" max="7916" width="10.7109375" customWidth="1"/>
    <col min="7918" max="7919" width="10.7109375" customWidth="1"/>
    <col min="7921" max="7932" width="10.7109375" customWidth="1"/>
    <col min="7940" max="7941" width="10.7109375" customWidth="1"/>
    <col min="7946" max="7952" width="10.7109375" customWidth="1"/>
    <col min="7954" max="7991" width="10.7109375" customWidth="1"/>
    <col min="7993" max="7993" width="10.7109375" customWidth="1"/>
    <col min="7995" max="7997" width="10.7109375" customWidth="1"/>
    <col min="7999" max="8001" width="10.7109375" customWidth="1"/>
    <col min="8015" max="8015" width="10.7109375" customWidth="1"/>
    <col min="8017" max="8019" width="10.7109375" customWidth="1"/>
    <col min="8023" max="8029" width="10.7109375" customWidth="1"/>
    <col min="8031" max="8032" width="10.7109375" customWidth="1"/>
    <col min="8034" max="8035" width="10.7109375" customWidth="1"/>
    <col min="8038" max="8038" width="10.7109375" customWidth="1"/>
    <col min="8040" max="8045" width="10.7109375" customWidth="1"/>
    <col min="8047" max="8047" width="10.7109375" customWidth="1"/>
    <col min="8049" max="8055" width="10.7109375" customWidth="1"/>
    <col min="8057" max="8057" width="10.7109375" customWidth="1"/>
    <col min="8059" max="8061" width="10.7109375" customWidth="1"/>
    <col min="8063" max="8065" width="10.7109375" customWidth="1"/>
    <col min="8079" max="8079" width="10.7109375" customWidth="1"/>
    <col min="8081" max="8082" width="10.7109375" customWidth="1"/>
    <col min="8088" max="8090" width="10.7109375" customWidth="1"/>
    <col min="8093" max="8093" width="10.7109375" customWidth="1"/>
    <col min="8095" max="8097" width="10.7109375" customWidth="1"/>
    <col min="8111" max="8111" width="10.7109375" customWidth="1"/>
    <col min="8113" max="8115" width="10.7109375" customWidth="1"/>
    <col min="8117" max="8118" width="10.7109375" customWidth="1"/>
    <col min="8120" max="8121" width="10.7109375" customWidth="1"/>
    <col min="8123" max="8125" width="10.7109375" customWidth="1"/>
    <col min="8127" max="8129" width="10.7109375" customWidth="1"/>
    <col min="8143" max="8143" width="10.7109375" customWidth="1"/>
    <col min="8145" max="8146" width="10.7109375" customWidth="1"/>
    <col min="8151" max="8151" width="10.7109375" customWidth="1"/>
    <col min="8153" max="8153" width="10.7109375" customWidth="1"/>
    <col min="8157" max="8157" width="10.7109375" customWidth="1"/>
    <col min="8161" max="8161" width="10.7109375" customWidth="1"/>
    <col min="8163" max="8163" width="10.7109375" customWidth="1"/>
    <col min="8165" max="8167" width="10.7109375" customWidth="1"/>
    <col min="8169" max="8169" width="10.7109375" customWidth="1"/>
    <col min="8172" max="8172" width="10.7109375" customWidth="1"/>
    <col min="8174" max="8175" width="10.7109375" customWidth="1"/>
    <col min="8177" max="8188" width="10.7109375" customWidth="1"/>
    <col min="8196" max="8197" width="10.7109375" customWidth="1"/>
    <col min="8202" max="8243" width="10.7109375" customWidth="1"/>
    <col min="8247" max="8247" width="10.7109375" customWidth="1"/>
    <col min="8250" max="8250" width="10.7109375" customWidth="1"/>
    <col min="8252" max="8253" width="10.7109375" customWidth="1"/>
    <col min="8255" max="8257" width="10.7109375" customWidth="1"/>
    <col min="8271" max="8271" width="10.7109375" customWidth="1"/>
    <col min="8278" max="8278" width="10.7109375" customWidth="1"/>
    <col min="8280" max="8280" width="10.7109375" customWidth="1"/>
    <col min="8283" max="8283" width="10.7109375" customWidth="1"/>
    <col min="8287" max="8287" width="10.7109375" customWidth="1"/>
    <col min="8289" max="8289" width="10.7109375" customWidth="1"/>
    <col min="8291" max="8291" width="10.7109375" customWidth="1"/>
    <col min="8293" max="8295" width="10.7109375" customWidth="1"/>
    <col min="8297" max="8297" width="10.7109375" customWidth="1"/>
    <col min="8300" max="8300" width="10.7109375" customWidth="1"/>
    <col min="8302" max="8303" width="10.7109375" customWidth="1"/>
    <col min="8305" max="8311" width="10.7109375" customWidth="1"/>
    <col min="8313" max="8313" width="10.7109375" customWidth="1"/>
    <col min="8315" max="8317" width="10.7109375" customWidth="1"/>
    <col min="8319" max="8321" width="10.7109375" customWidth="1"/>
    <col min="8335" max="8335" width="10.7109375" customWidth="1"/>
    <col min="8337" max="8338" width="10.7109375" customWidth="1"/>
    <col min="8343" max="8343" width="10.7109375" customWidth="1"/>
    <col min="8345" max="8346" width="10.7109375" customWidth="1"/>
    <col min="8349" max="8350" width="10.7109375" customWidth="1"/>
    <col min="8354" max="8354" width="10.7109375" customWidth="1"/>
    <col min="8357" max="8370" width="10.7109375" customWidth="1"/>
    <col min="8375" max="8375" width="10.7109375" customWidth="1"/>
    <col min="8377" max="8378" width="10.7109375" customWidth="1"/>
    <col min="8381" max="8382" width="10.7109375" customWidth="1"/>
    <col min="8386" max="8386" width="10.7109375" customWidth="1"/>
    <col min="8389" max="8400" width="10.7109375" customWidth="1"/>
    <col min="8406" max="8407" width="10.7109375" customWidth="1"/>
    <col min="8412" max="8412" width="10.7109375" customWidth="1"/>
    <col min="8415" max="8415" width="10.7109375" customWidth="1"/>
    <col min="8419" max="8419" width="10.7109375" customWidth="1"/>
    <col min="8423" max="8423" width="10.7109375" customWidth="1"/>
    <col min="8425" max="8426" width="10.7109375" customWidth="1"/>
    <col min="8429" max="8435" width="10.7109375" customWidth="1"/>
    <col min="8437" max="8437" width="10.7109375" customWidth="1"/>
    <col min="8439" max="8439" width="10.7109375" customWidth="1"/>
    <col min="8441" max="8441" width="10.7109375" customWidth="1"/>
    <col min="8443" max="8445" width="10.7109375" customWidth="1"/>
    <col min="8447" max="8449" width="10.7109375" customWidth="1"/>
    <col min="8463" max="8463" width="10.7109375" customWidth="1"/>
    <col min="8465" max="8496" width="10.7109375" customWidth="1"/>
    <col min="8498" max="8530" width="10.7109375" customWidth="1"/>
    <col min="8536" max="8538" width="10.7109375" customWidth="1"/>
    <col min="8541" max="8541" width="10.7109375" customWidth="1"/>
    <col min="8543" max="8545" width="10.7109375" customWidth="1"/>
    <col min="8559" max="8559" width="10.7109375" customWidth="1"/>
    <col min="8563" max="8565" width="10.7109375" customWidth="1"/>
    <col min="8567" max="8567" width="10.7109375" customWidth="1"/>
    <col min="8569" max="8569" width="10.7109375" customWidth="1"/>
    <col min="8571" max="8573" width="10.7109375" customWidth="1"/>
    <col min="8575" max="8577" width="10.7109375" customWidth="1"/>
    <col min="8591" max="8591" width="10.7109375" customWidth="1"/>
    <col min="8593" max="8594" width="10.7109375" customWidth="1"/>
    <col min="8598" max="8599" width="10.7109375" customWidth="1"/>
    <col min="8601" max="8601" width="10.7109375" customWidth="1"/>
    <col min="8603" max="8605" width="10.7109375" customWidth="1"/>
    <col min="8607" max="8609" width="10.7109375" customWidth="1"/>
    <col min="8623" max="8623" width="10.7109375" customWidth="1"/>
    <col min="8625" max="8626" width="10.7109375" customWidth="1"/>
    <col min="8631" max="8631" width="10.7109375" customWidth="1"/>
    <col min="8633" max="8634" width="10.7109375" customWidth="1"/>
    <col min="8637" max="8638" width="10.7109375" customWidth="1"/>
    <col min="8642" max="8642" width="10.7109375" customWidth="1"/>
    <col min="8645" max="8658" width="10.7109375" customWidth="1"/>
    <col min="8663" max="8663" width="10.7109375" customWidth="1"/>
    <col min="8665" max="8666" width="10.7109375" customWidth="1"/>
    <col min="8669" max="8670" width="10.7109375" customWidth="1"/>
    <col min="8674" max="8674" width="10.7109375" customWidth="1"/>
    <col min="8677" max="8700" width="10.7109375" customWidth="1"/>
    <col min="8708" max="8709" width="10.7109375" customWidth="1"/>
    <col min="8714" max="8722" width="10.7109375" customWidth="1"/>
    <col min="8725" max="8726" width="10.7109375" customWidth="1"/>
    <col min="8729" max="8732" width="10.7109375" customWidth="1"/>
    <col min="8734" max="8734" width="10.7109375" customWidth="1"/>
    <col min="8736" max="8736" width="10.7109375" customWidth="1"/>
    <col min="8741" max="8743" width="10.7109375" customWidth="1"/>
    <col min="8746" max="8747" width="10.7109375" customWidth="1"/>
    <col min="8749" max="8785" width="10.7109375" customWidth="1"/>
    <col min="8787" max="8787" width="10.7109375" customWidth="1"/>
    <col min="8791" max="8791" width="10.7109375" customWidth="1"/>
    <col min="8793" max="8794" width="10.7109375" customWidth="1"/>
    <col min="8797" max="8798" width="10.7109375" customWidth="1"/>
    <col min="8801" max="8802" width="10.7109375" customWidth="1"/>
    <col min="8806" max="8807" width="10.7109375" customWidth="1"/>
    <col min="8817" max="8850" width="10.7109375" customWidth="1"/>
    <col min="8855" max="8855" width="10.7109375" customWidth="1"/>
    <col min="8857" max="8858" width="10.7109375" customWidth="1"/>
    <col min="8861" max="8862" width="10.7109375" customWidth="1"/>
    <col min="8866" max="8866" width="10.7109375" customWidth="1"/>
    <col min="8869" max="8881" width="10.7109375" customWidth="1"/>
    <col min="8883" max="8883" width="10.7109375" customWidth="1"/>
    <col min="8887" max="8887" width="10.7109375" customWidth="1"/>
    <col min="8889" max="8890" width="10.7109375" customWidth="1"/>
    <col min="8893" max="8894" width="10.7109375" customWidth="1"/>
    <col min="8898" max="8898" width="10.7109375" customWidth="1"/>
    <col min="8901" max="8914" width="10.7109375" customWidth="1"/>
    <col min="8919" max="8919" width="10.7109375" customWidth="1"/>
    <col min="8921" max="8922" width="10.7109375" customWidth="1"/>
    <col min="8925" max="8926" width="10.7109375" customWidth="1"/>
    <col min="8930" max="8930" width="10.7109375" customWidth="1"/>
    <col min="8933" max="8944" width="10.7109375" customWidth="1"/>
    <col min="8947" max="8948" width="10.7109375" customWidth="1"/>
    <col min="8950" max="8950" width="10.7109375" customWidth="1"/>
    <col min="8953" max="8953" width="10.7109375" customWidth="1"/>
    <col min="8955" max="8957" width="10.7109375" customWidth="1"/>
    <col min="8959" max="8961" width="10.7109375" customWidth="1"/>
    <col min="8969" max="9008" width="10.7109375" customWidth="1"/>
    <col min="9011" max="9012" width="10.7109375" customWidth="1"/>
    <col min="9014" max="9014" width="10.7109375" customWidth="1"/>
    <col min="9016" max="9016" width="10.7109375" customWidth="1"/>
    <col min="9018" max="9018" width="10.7109375" customWidth="1"/>
    <col min="9020" max="9021" width="10.7109375" customWidth="1"/>
    <col min="9024" max="9025" width="10.7109375" customWidth="1"/>
    <col min="9029" max="9029" width="10.7109375" customWidth="1"/>
    <col min="9032" max="9034" width="10.7109375" customWidth="1"/>
    <col min="9036" max="9036" width="10.7109375" customWidth="1"/>
    <col min="9040" max="9040" width="10.7109375" customWidth="1"/>
    <col min="9042" max="9043" width="10.7109375" customWidth="1"/>
    <col min="9045" max="9045" width="10.7109375" customWidth="1"/>
    <col min="9048" max="9048" width="10.7109375" customWidth="1"/>
    <col min="9051" max="9051" width="10.7109375" customWidth="1"/>
    <col min="9053" max="9053" width="10.7109375" customWidth="1"/>
    <col min="9056" max="9059" width="10.7109375" customWidth="1"/>
    <col min="9063" max="9068" width="10.7109375" customWidth="1"/>
    <col min="9071" max="9072" width="10.7109375" customWidth="1"/>
    <col min="9074" max="9074" width="10.7109375" customWidth="1"/>
    <col min="9077" max="9077" width="10.7109375" customWidth="1"/>
    <col min="9079" max="9082" width="10.7109375" customWidth="1"/>
    <col min="9084" max="9085" width="10.7109375" customWidth="1"/>
    <col min="9088" max="9088" width="10.7109375" customWidth="1"/>
    <col min="9090" max="9090" width="10.7109375" customWidth="1"/>
    <col min="9092" max="9093" width="10.7109375" customWidth="1"/>
    <col min="9096" max="9096" width="10.7109375" customWidth="1"/>
    <col min="9098" max="9098" width="10.7109375" customWidth="1"/>
    <col min="9100" max="9100" width="10.7109375" customWidth="1"/>
    <col min="9104" max="9106" width="10.7109375" customWidth="1"/>
    <col min="9108" max="9108" width="10.7109375" customWidth="1"/>
    <col min="9112" max="9120" width="10.7109375" customWidth="1"/>
    <col min="9125" max="9127" width="10.7109375" customWidth="1"/>
    <col min="9130" max="9131" width="10.7109375" customWidth="1"/>
    <col min="9133" max="9170" width="10.7109375" customWidth="1"/>
    <col min="9172" max="9172" width="10.7109375" customWidth="1"/>
    <col min="9174" max="9174" width="10.7109375" customWidth="1"/>
    <col min="9177" max="9178" width="10.7109375" customWidth="1"/>
    <col min="9180" max="9183" width="10.7109375" customWidth="1"/>
    <col min="9185" max="9186" width="10.7109375" customWidth="1"/>
    <col min="9190" max="9191" width="10.7109375" customWidth="1"/>
    <col min="9201" max="9234" width="10.7109375" customWidth="1"/>
    <col min="9239" max="9239" width="10.7109375" customWidth="1"/>
    <col min="9241" max="9242" width="10.7109375" customWidth="1"/>
    <col min="9245" max="9246" width="10.7109375" customWidth="1"/>
    <col min="9250" max="9250" width="10.7109375" customWidth="1"/>
    <col min="9253" max="9265" width="10.7109375" customWidth="1"/>
    <col min="9267" max="9267" width="10.7109375" customWidth="1"/>
    <col min="9271" max="9271" width="10.7109375" customWidth="1"/>
    <col min="9273" max="9274" width="10.7109375" customWidth="1"/>
    <col min="9277" max="9278" width="10.7109375" customWidth="1"/>
    <col min="9282" max="9282" width="10.7109375" customWidth="1"/>
    <col min="9285" max="9298" width="10.7109375" customWidth="1"/>
    <col min="9303" max="9303" width="10.7109375" customWidth="1"/>
    <col min="9305" max="9306" width="10.7109375" customWidth="1"/>
    <col min="9309" max="9310" width="10.7109375" customWidth="1"/>
    <col min="9314" max="9314" width="10.7109375" customWidth="1"/>
    <col min="9317" max="9330" width="10.7109375" customWidth="1"/>
    <col min="9332" max="9332" width="10.7109375" customWidth="1"/>
    <col min="9337" max="9337" width="10.7109375" customWidth="1"/>
    <col min="9339" max="9341" width="10.7109375" customWidth="1"/>
    <col min="9343" max="9345" width="10.7109375" customWidth="1"/>
    <col min="9353" max="9392" width="10.7109375" customWidth="1"/>
    <col min="9395" max="9396" width="10.7109375" customWidth="1"/>
    <col min="9398" max="9398" width="10.7109375" customWidth="1"/>
    <col min="9400" max="9400" width="10.7109375" customWidth="1"/>
    <col min="9402" max="9402" width="10.7109375" customWidth="1"/>
    <col min="9404" max="9405" width="10.7109375" customWidth="1"/>
    <col min="9408" max="9409" width="10.7109375" customWidth="1"/>
    <col min="9413" max="9413" width="10.7109375" customWidth="1"/>
    <col min="9416" max="9418" width="10.7109375" customWidth="1"/>
    <col min="9420" max="9420" width="10.7109375" customWidth="1"/>
    <col min="9424" max="9424" width="10.7109375" customWidth="1"/>
    <col min="9426" max="9427" width="10.7109375" customWidth="1"/>
    <col min="9429" max="9429" width="10.7109375" customWidth="1"/>
    <col min="9432" max="9432" width="10.7109375" customWidth="1"/>
    <col min="9435" max="9435" width="10.7109375" customWidth="1"/>
    <col min="9437" max="9437" width="10.7109375" customWidth="1"/>
    <col min="9440" max="9443" width="10.7109375" customWidth="1"/>
    <col min="9447" max="9452" width="10.7109375" customWidth="1"/>
    <col min="9455" max="9456" width="10.7109375" customWidth="1"/>
    <col min="9458" max="9458" width="10.7109375" customWidth="1"/>
    <col min="9461" max="9461" width="10.7109375" customWidth="1"/>
    <col min="9463" max="9466" width="10.7109375" customWidth="1"/>
    <col min="9468" max="9469" width="10.7109375" customWidth="1"/>
    <col min="9472" max="9472" width="10.7109375" customWidth="1"/>
    <col min="9474" max="9474" width="10.7109375" customWidth="1"/>
    <col min="9476" max="9477" width="10.7109375" customWidth="1"/>
    <col min="9480" max="9480" width="10.7109375" customWidth="1"/>
    <col min="9482" max="9482" width="10.7109375" customWidth="1"/>
    <col min="9484" max="9484" width="10.7109375" customWidth="1"/>
    <col min="9488" max="9490" width="10.7109375" customWidth="1"/>
    <col min="9492" max="9492" width="10.7109375" customWidth="1"/>
    <col min="9496" max="9523" width="10.7109375" customWidth="1"/>
    <col min="9525" max="9528" width="10.7109375" customWidth="1"/>
    <col min="9531" max="9533" width="10.7109375" customWidth="1"/>
    <col min="9535" max="9537" width="10.7109375" customWidth="1"/>
    <col min="9551" max="9551" width="10.7109375" customWidth="1"/>
    <col min="9553" max="9553" width="10.7109375" customWidth="1"/>
    <col min="9555" max="9562" width="10.7109375" customWidth="1"/>
    <col min="9564" max="9564" width="10.7109375" customWidth="1"/>
    <col min="9567" max="9567" width="10.7109375" customWidth="1"/>
    <col min="9569" max="9569" width="10.7109375" customWidth="1"/>
    <col min="9571" max="9571" width="10.7109375" customWidth="1"/>
    <col min="9573" max="9575" width="10.7109375" customWidth="1"/>
    <col min="9577" max="9577" width="10.7109375" customWidth="1"/>
    <col min="9580" max="9580" width="10.7109375" customWidth="1"/>
    <col min="9582" max="9583" width="10.7109375" customWidth="1"/>
    <col min="9585" max="9585" width="10.7109375" customWidth="1"/>
    <col min="9587" max="9616" width="10.7109375" customWidth="1"/>
    <col min="9618" max="9650" width="10.7109375" customWidth="1"/>
    <col min="9653" max="9653" width="10.7109375" customWidth="1"/>
    <col min="9655" max="9660" width="10.7109375" customWidth="1"/>
    <col min="9668" max="9669" width="10.7109375" customWidth="1"/>
    <col min="9674" max="9685" width="10.7109375" customWidth="1"/>
    <col min="9688" max="9688" width="10.7109375" customWidth="1"/>
    <col min="9691" max="9691" width="10.7109375" customWidth="1"/>
    <col min="9694" max="9694" width="10.7109375" customWidth="1"/>
    <col min="9698" max="9698" width="10.7109375" customWidth="1"/>
    <col min="9701" max="9701" width="10.7109375" customWidth="1"/>
    <col min="9705" max="9706" width="10.7109375" customWidth="1"/>
    <col min="9712" max="9724" width="10.7109375" customWidth="1"/>
    <col min="9732" max="9733" width="10.7109375" customWidth="1"/>
    <col min="9735" max="9735" width="10.7109375" customWidth="1"/>
    <col min="9738" max="9745" width="10.7109375" customWidth="1"/>
    <col min="9748" max="9748" width="10.7109375" customWidth="1"/>
    <col min="9750" max="9760" width="10.7109375" customWidth="1"/>
    <col min="9764" max="9765" width="10.7109375" customWidth="1"/>
    <col min="9767" max="9767" width="10.7109375" customWidth="1"/>
    <col min="9770" max="9777" width="10.7109375" customWidth="1"/>
    <col min="9780" max="9780" width="10.7109375" customWidth="1"/>
    <col min="9782" max="9820" width="10.7109375" customWidth="1"/>
    <col min="9828" max="9829" width="10.7109375" customWidth="1"/>
    <col min="9831" max="9831" width="10.7109375" customWidth="1"/>
    <col min="9834" max="9880" width="10.7109375" customWidth="1"/>
    <col min="9882" max="9882" width="10.7109375" customWidth="1"/>
    <col min="9884" max="9884" width="10.7109375" customWidth="1"/>
    <col min="9886" max="9886" width="10.7109375" customWidth="1"/>
    <col min="9888" max="9889" width="10.7109375" customWidth="1"/>
    <col min="9891" max="9891" width="10.7109375" customWidth="1"/>
    <col min="9900" max="9907" width="10.7109375" customWidth="1"/>
    <col min="9909" max="9909" width="10.7109375" customWidth="1"/>
    <col min="9911" max="9911" width="10.7109375" customWidth="1"/>
    <col min="9915" max="9917" width="10.7109375" customWidth="1"/>
    <col min="9919" max="9921" width="10.7109375" customWidth="1"/>
    <col min="9935" max="9935" width="10.7109375" customWidth="1"/>
    <col min="9939" max="9939" width="10.7109375" customWidth="1"/>
    <col min="9941" max="9942" width="10.7109375" customWidth="1"/>
    <col min="9948" max="9948" width="10.7109375" customWidth="1"/>
    <col min="9950" max="9951" width="10.7109375" customWidth="1"/>
    <col min="9954" max="9955" width="10.7109375" customWidth="1"/>
    <col min="9964" max="9964" width="10.7109375" customWidth="1"/>
    <col min="9966" max="9967" width="10.7109375" customWidth="1"/>
    <col min="9969" max="9976" width="10.7109375" customWidth="1"/>
    <col min="9978" max="9978" width="10.7109375" customWidth="1"/>
    <col min="9980" max="9980" width="10.7109375" customWidth="1"/>
    <col min="9982" max="9982" width="10.7109375" customWidth="1"/>
    <col min="9984" max="9985" width="10.7109375" customWidth="1"/>
    <col min="9987" max="9987" width="10.7109375" customWidth="1"/>
    <col min="9996" max="10005" width="10.7109375" customWidth="1"/>
    <col min="10007" max="10007" width="10.7109375" customWidth="1"/>
    <col min="10009" max="10038" width="10.7109375" customWidth="1"/>
    <col min="10040" max="10044" width="10.7109375" customWidth="1"/>
    <col min="10052" max="10053" width="10.7109375" customWidth="1"/>
    <col min="10058" max="10108" width="10.7109375" customWidth="1"/>
    <col min="10116" max="10117" width="10.7109375" customWidth="1"/>
    <col min="10122" max="10163" width="10.7109375" customWidth="1"/>
    <col min="10166" max="10166" width="10.7109375" customWidth="1"/>
    <col min="10168" max="10168" width="10.7109375" customWidth="1"/>
    <col min="10171" max="10173" width="10.7109375" customWidth="1"/>
    <col min="10175" max="10177" width="10.7109375" customWidth="1"/>
    <col min="10191" max="10191" width="10.7109375" customWidth="1"/>
    <col min="10198" max="10198" width="10.7109375" customWidth="1"/>
    <col min="10200" max="10200" width="10.7109375" customWidth="1"/>
    <col min="10203" max="10203" width="10.7109375" customWidth="1"/>
    <col min="10207" max="10207" width="10.7109375" customWidth="1"/>
    <col min="10209" max="10209" width="10.7109375" customWidth="1"/>
    <col min="10211" max="10211" width="10.7109375" customWidth="1"/>
    <col min="10213" max="10215" width="10.7109375" customWidth="1"/>
    <col min="10217" max="10217" width="10.7109375" customWidth="1"/>
    <col min="10220" max="10220" width="10.7109375" customWidth="1"/>
    <col min="10222" max="10223" width="10.7109375" customWidth="1"/>
    <col min="10225" max="10236" width="10.7109375" customWidth="1"/>
    <col min="10244" max="10245" width="10.7109375" customWidth="1"/>
    <col min="10250" max="10256" width="10.7109375" customWidth="1"/>
    <col min="10258" max="10293" width="10.7109375" customWidth="1"/>
    <col min="10295" max="10295" width="10.7109375" customWidth="1"/>
    <col min="10299" max="10301" width="10.7109375" customWidth="1"/>
    <col min="10303" max="10305" width="10.7109375" customWidth="1"/>
    <col min="10319" max="10319" width="10.7109375" customWidth="1"/>
    <col min="10326" max="10327" width="10.7109375" customWidth="1"/>
    <col min="10332" max="10332" width="10.7109375" customWidth="1"/>
    <col min="10335" max="10335" width="10.7109375" customWidth="1"/>
    <col min="10339" max="10339" width="10.7109375" customWidth="1"/>
    <col min="10343" max="10343" width="10.7109375" customWidth="1"/>
    <col min="10345" max="10346" width="10.7109375" customWidth="1"/>
    <col min="10349" max="10357" width="10.7109375" customWidth="1"/>
    <col min="10359" max="10359" width="10.7109375" customWidth="1"/>
    <col min="10363" max="10365" width="10.7109375" customWidth="1"/>
    <col min="10367" max="10369" width="10.7109375" customWidth="1"/>
    <col min="10383" max="10383" width="10.7109375" customWidth="1"/>
    <col min="10385" max="10386" width="10.7109375" customWidth="1"/>
    <col min="10390" max="10391" width="10.7109375" customWidth="1"/>
    <col min="10394" max="10394" width="10.7109375" customWidth="1"/>
    <col min="10397" max="10397" width="10.7109375" customWidth="1"/>
    <col min="10399" max="10401" width="10.7109375" customWidth="1"/>
    <col min="10415" max="10415" width="10.7109375" customWidth="1"/>
    <col min="10417" max="10424" width="10.7109375" customWidth="1"/>
    <col min="10426" max="10426" width="10.7109375" customWidth="1"/>
    <col min="10428" max="10428" width="10.7109375" customWidth="1"/>
    <col min="10430" max="10430" width="10.7109375" customWidth="1"/>
    <col min="10432" max="10433" width="10.7109375" customWidth="1"/>
    <col min="10435" max="10435" width="10.7109375" customWidth="1"/>
    <col min="10444" max="10449" width="10.7109375" customWidth="1"/>
    <col min="10453" max="10453" width="10.7109375" customWidth="1"/>
    <col min="10455" max="10463" width="10.7109375" customWidth="1"/>
    <col min="10465" max="10466" width="10.7109375" customWidth="1"/>
    <col min="10470" max="10470" width="10.7109375" customWidth="1"/>
    <col min="10472" max="10472" width="10.7109375" customWidth="1"/>
    <col min="10474" max="10474" width="10.7109375" customWidth="1"/>
    <col min="10476" max="10476" width="10.7109375" customWidth="1"/>
    <col min="10478" max="10479" width="10.7109375" customWidth="1"/>
    <col min="10481" max="10481" width="10.7109375" customWidth="1"/>
    <col min="10483" max="10512" width="10.7109375" customWidth="1"/>
    <col min="10514" max="10544" width="10.7109375" customWidth="1"/>
    <col min="10546" max="10547" width="10.7109375" customWidth="1"/>
    <col min="10555" max="10556" width="10.7109375" customWidth="1"/>
    <col min="10558" max="10559" width="10.7109375" customWidth="1"/>
    <col min="10562" max="10563" width="10.7109375" customWidth="1"/>
    <col min="10572" max="10572" width="10.7109375" customWidth="1"/>
    <col min="10574" max="10575" width="10.7109375" customWidth="1"/>
    <col min="10577" max="10577" width="10.7109375" customWidth="1"/>
    <col min="10581" max="10582" width="10.7109375" customWidth="1"/>
    <col min="10587" max="10587" width="10.7109375" customWidth="1"/>
    <col min="10589" max="10589" width="10.7109375" customWidth="1"/>
    <col min="10591" max="10591" width="10.7109375" customWidth="1"/>
    <col min="10594" max="10594" width="10.7109375" customWidth="1"/>
    <col min="10598" max="10598" width="10.7109375" customWidth="1"/>
    <col min="10600" max="10600" width="10.7109375" customWidth="1"/>
    <col min="10602" max="10602" width="10.7109375" customWidth="1"/>
    <col min="10604" max="10604" width="10.7109375" customWidth="1"/>
    <col min="10606" max="10607" width="10.7109375" customWidth="1"/>
    <col min="10609" max="10644" width="10.7109375" customWidth="1"/>
    <col min="10648" max="10648" width="10.7109375" customWidth="1"/>
    <col min="10650" max="10680" width="10.7109375" customWidth="1"/>
    <col min="10682" max="10682" width="10.7109375" customWidth="1"/>
    <col min="10684" max="10684" width="10.7109375" customWidth="1"/>
    <col min="10686" max="10686" width="10.7109375" customWidth="1"/>
    <col min="10688" max="10689" width="10.7109375" customWidth="1"/>
    <col min="10691" max="10691" width="10.7109375" customWidth="1"/>
    <col min="10700" max="10709" width="10.7109375" customWidth="1"/>
    <col min="10712" max="10739" width="10.7109375" customWidth="1"/>
    <col min="10741" max="10741" width="10.7109375" customWidth="1"/>
    <col min="10744" max="10745" width="10.7109375" customWidth="1"/>
    <col min="10748" max="10749" width="10.7109375" customWidth="1"/>
    <col min="10751" max="10753" width="10.7109375" customWidth="1"/>
    <col min="10767" max="10767" width="10.7109375" customWidth="1"/>
    <col min="10769" max="10773" width="10.7109375" customWidth="1"/>
    <col min="10776" max="10803" width="10.7109375" customWidth="1"/>
    <col min="10806" max="10806" width="10.7109375" customWidth="1"/>
    <col min="10810" max="10810" width="10.7109375" customWidth="1"/>
    <col min="10812" max="10813" width="10.7109375" customWidth="1"/>
    <col min="10815" max="10817" width="10.7109375" customWidth="1"/>
    <col min="10831" max="10831" width="10.7109375" customWidth="1"/>
    <col min="10833" max="10833" width="10.7109375" customWidth="1"/>
    <col min="10835" max="10835" width="10.7109375" customWidth="1"/>
    <col min="10837" max="10838" width="10.7109375" customWidth="1"/>
    <col min="10840" max="10840" width="10.7109375" customWidth="1"/>
    <col min="10843" max="10844" width="10.7109375" customWidth="1"/>
    <col min="10847" max="10847" width="10.7109375" customWidth="1"/>
    <col min="10850" max="10850" width="10.7109375" customWidth="1"/>
    <col min="10854" max="10854" width="10.7109375" customWidth="1"/>
    <col min="10856" max="10856" width="10.7109375" customWidth="1"/>
    <col min="10858" max="10858" width="10.7109375" customWidth="1"/>
    <col min="10860" max="10860" width="10.7109375" customWidth="1"/>
    <col min="10862" max="10863" width="10.7109375" customWidth="1"/>
    <col min="10868" max="10972" width="10.7109375" customWidth="1"/>
    <col min="10980" max="10981" width="10.7109375" customWidth="1"/>
    <col min="10983" max="10983" width="10.7109375" customWidth="1"/>
    <col min="10986" max="10992" width="10.7109375" customWidth="1"/>
    <col min="10997" max="10998" width="10.7109375" customWidth="1"/>
    <col min="11000" max="11000" width="10.7109375" customWidth="1"/>
    <col min="11003" max="11004" width="10.7109375" customWidth="1"/>
    <col min="11006" max="11007" width="10.7109375" customWidth="1"/>
    <col min="11010" max="11011" width="10.7109375" customWidth="1"/>
    <col min="11020" max="11020" width="10.7109375" customWidth="1"/>
    <col min="11022" max="11023" width="10.7109375" customWidth="1"/>
    <col min="11025" max="11028" width="10.7109375" customWidth="1"/>
    <col min="11032" max="11032" width="10.7109375" customWidth="1"/>
    <col min="11034" max="11059" width="10.7109375" customWidth="1"/>
    <col min="11063" max="11063" width="10.7109375" customWidth="1"/>
    <col min="11067" max="11069" width="10.7109375" customWidth="1"/>
    <col min="11071" max="11073" width="10.7109375" customWidth="1"/>
    <col min="11087" max="11087" width="10.7109375" customWidth="1"/>
    <col min="11090" max="11093" width="10.7109375" customWidth="1"/>
    <col min="11099" max="11100" width="10.7109375" customWidth="1"/>
    <col min="11102" max="11103" width="10.7109375" customWidth="1"/>
    <col min="11106" max="11107" width="10.7109375" customWidth="1"/>
    <col min="11116" max="11116" width="10.7109375" customWidth="1"/>
    <col min="11118" max="11119" width="10.7109375" customWidth="1"/>
    <col min="11121" max="11156" width="10.7109375" customWidth="1"/>
    <col min="11158" max="11158" width="10.7109375" customWidth="1"/>
    <col min="11162" max="11163" width="10.7109375" customWidth="1"/>
    <col min="11165" max="11166" width="10.7109375" customWidth="1"/>
    <col min="11170" max="11170" width="10.7109375" customWidth="1"/>
    <col min="11173" max="11187" width="10.7109375" customWidth="1"/>
    <col min="11191" max="11197" width="10.7109375" customWidth="1"/>
    <col min="11199" max="11200" width="10.7109375" customWidth="1"/>
    <col min="11202" max="11203" width="10.7109375" customWidth="1"/>
    <col min="11206" max="11206" width="10.7109375" customWidth="1"/>
    <col min="11208" max="11213" width="10.7109375" customWidth="1"/>
    <col min="11215" max="11215" width="10.7109375" customWidth="1"/>
    <col min="11217" max="11221" width="10.7109375" customWidth="1"/>
    <col min="11224" max="11251" width="10.7109375" customWidth="1"/>
    <col min="11253" max="11257" width="10.7109375" customWidth="1"/>
    <col min="11259" max="11259" width="10.7109375" customWidth="1"/>
    <col min="11261" max="11261" width="10.7109375" customWidth="1"/>
    <col min="11263" max="11265" width="10.7109375" customWidth="1"/>
    <col min="11279" max="11279" width="10.7109375" customWidth="1"/>
    <col min="11281" max="11281" width="10.7109375" customWidth="1"/>
    <col min="11313" max="11313" width="10.7109375" customWidth="1"/>
    <col min="11315" max="11345" width="10.7109375" customWidth="1"/>
    <col min="11347" max="11347" width="10.7109375" customWidth="1"/>
    <col min="11352" max="11352" width="10.7109375" customWidth="1"/>
    <col min="11354" max="11357" width="10.7109375" customWidth="1"/>
    <col min="11359" max="11360" width="10.7109375" customWidth="1"/>
    <col min="11362" max="11367" width="10.7109375" customWidth="1"/>
    <col min="11370" max="11372" width="10.7109375" customWidth="1"/>
    <col min="11374" max="11375" width="10.7109375" customWidth="1"/>
    <col min="11378" max="11410" width="10.7109375" customWidth="1"/>
    <col min="11413" max="11413" width="10.7109375" customWidth="1"/>
    <col min="11415" max="11415" width="10.7109375" customWidth="1"/>
    <col min="11419" max="11419" width="10.7109375" customWidth="1"/>
    <col min="11421" max="11421" width="10.7109375" customWidth="1"/>
    <col min="11423" max="11424" width="10.7109375" customWidth="1"/>
    <col min="11426" max="11427" width="10.7109375" customWidth="1"/>
    <col min="11430" max="11430" width="10.7109375" customWidth="1"/>
    <col min="11432" max="11437" width="10.7109375" customWidth="1"/>
    <col min="11439" max="11439" width="10.7109375" customWidth="1"/>
    <col min="11441" max="11443" width="10.7109375" customWidth="1"/>
    <col min="11451" max="11453" width="10.7109375" customWidth="1"/>
    <col min="11455" max="11457" width="10.7109375" customWidth="1"/>
    <col min="11471" max="11471" width="10.7109375" customWidth="1"/>
    <col min="11473" max="11473" width="10.7109375" customWidth="1"/>
    <col min="11476" max="11476" width="10.7109375" customWidth="1"/>
    <col min="11479" max="11479" width="10.7109375" customWidth="1"/>
    <col min="11485" max="11486" width="10.7109375" customWidth="1"/>
    <col min="11490" max="11490" width="10.7109375" customWidth="1"/>
    <col min="11496" max="11496" width="10.7109375" customWidth="1"/>
    <col min="11498" max="11500" width="10.7109375" customWidth="1"/>
    <col min="11502" max="11503" width="10.7109375" customWidth="1"/>
    <col min="11505" max="11505" width="10.7109375" customWidth="1"/>
    <col min="11507" max="11507" width="10.7109375" customWidth="1"/>
    <col min="11512" max="11512" width="10.7109375" customWidth="1"/>
    <col min="11514" max="11517" width="10.7109375" customWidth="1"/>
    <col min="11519" max="11520" width="10.7109375" customWidth="1"/>
    <col min="11522" max="11527" width="10.7109375" customWidth="1"/>
    <col min="11530" max="11532" width="10.7109375" customWidth="1"/>
    <col min="11534" max="11535" width="10.7109375" customWidth="1"/>
    <col min="11537" max="11540" width="10.7109375" customWidth="1"/>
    <col min="11547" max="11549" width="10.7109375" customWidth="1"/>
    <col min="11551" max="11553" width="10.7109375" customWidth="1"/>
    <col min="11567" max="11567" width="10.7109375" customWidth="1"/>
    <col min="11569" max="11570" width="10.7109375" customWidth="1"/>
    <col min="11572" max="11572" width="10.7109375" customWidth="1"/>
    <col min="11574" max="11574" width="10.7109375" customWidth="1"/>
    <col min="11578" max="11578" width="10.7109375" customWidth="1"/>
    <col min="11583" max="11583" width="10.7109375" customWidth="1"/>
    <col min="11585" max="11587" width="10.7109375" customWidth="1"/>
    <col min="11589" max="11589" width="10.7109375" customWidth="1"/>
    <col min="11592" max="11592" width="10.7109375" customWidth="1"/>
    <col min="11596" max="11597" width="10.7109375" customWidth="1"/>
    <col min="11602" max="11602" width="10.7109375" customWidth="1"/>
    <col min="11604" max="11604" width="10.7109375" customWidth="1"/>
    <col min="11607" max="11612" width="10.7109375" customWidth="1"/>
    <col min="11615" max="11616" width="10.7109375" customWidth="1"/>
    <col min="11618" max="11618" width="10.7109375" customWidth="1"/>
    <col min="11624" max="11624" width="10.7109375" customWidth="1"/>
    <col min="11626" max="11628" width="10.7109375" customWidth="1"/>
    <col min="11630" max="11631" width="10.7109375" customWidth="1"/>
    <col min="11634" max="11699" width="10.7109375" customWidth="1"/>
    <col min="11701" max="11701" width="10.7109375" customWidth="1"/>
    <col min="11703" max="11707" width="10.7109375" customWidth="1"/>
    <col min="11709" max="11709" width="10.7109375" customWidth="1"/>
    <col min="11711" max="11713" width="10.7109375" customWidth="1"/>
    <col min="11727" max="11727" width="10.7109375" customWidth="1"/>
    <col min="11729" max="11729" width="10.7109375" customWidth="1"/>
    <col min="11731" max="11732" width="10.7109375" customWidth="1"/>
    <col min="11735" max="11735" width="10.7109375" customWidth="1"/>
    <col min="11738" max="11740" width="10.7109375" customWidth="1"/>
    <col min="11743" max="11744" width="10.7109375" customWidth="1"/>
    <col min="11746" max="11746" width="10.7109375" customWidth="1"/>
    <col min="11752" max="11752" width="10.7109375" customWidth="1"/>
    <col min="11754" max="11756" width="10.7109375" customWidth="1"/>
    <col min="11758" max="11759" width="10.7109375" customWidth="1"/>
    <col min="11761" max="11761" width="10.7109375" customWidth="1"/>
    <col min="11763" max="11763" width="10.7109375" customWidth="1"/>
    <col min="11768" max="11768" width="10.7109375" customWidth="1"/>
    <col min="11770" max="11773" width="10.7109375" customWidth="1"/>
    <col min="11775" max="11776" width="10.7109375" customWidth="1"/>
    <col min="11778" max="11783" width="10.7109375" customWidth="1"/>
    <col min="11786" max="11788" width="10.7109375" customWidth="1"/>
    <col min="11790" max="11791" width="10.7109375" customWidth="1"/>
    <col min="11793" max="11794" width="10.7109375" customWidth="1"/>
    <col min="11802" max="11803" width="10.7109375" customWidth="1"/>
    <col min="11807" max="11809" width="10.7109375" customWidth="1"/>
    <col min="11823" max="11823" width="10.7109375" customWidth="1"/>
    <col min="11825" max="11827" width="10.7109375" customWidth="1"/>
    <col min="11829" max="11830" width="10.7109375" customWidth="1"/>
    <col min="11833" max="11835" width="10.7109375" customWidth="1"/>
    <col min="11837" max="11837" width="10.7109375" customWidth="1"/>
    <col min="11839" max="11841" width="10.7109375" customWidth="1"/>
    <col min="11855" max="11855" width="10.7109375" customWidth="1"/>
    <col min="11857" max="11889" width="10.7109375" customWidth="1"/>
    <col min="11891" max="11891" width="10.7109375" customWidth="1"/>
    <col min="11893" max="11932" width="10.7109375" customWidth="1"/>
    <col min="11940" max="11941" width="10.7109375" customWidth="1"/>
    <col min="11943" max="11943" width="10.7109375" customWidth="1"/>
    <col min="11946" max="11960" width="10.7109375" customWidth="1"/>
    <col min="11962" max="11962" width="10.7109375" customWidth="1"/>
    <col min="11964" max="11964" width="10.7109375" customWidth="1"/>
    <col min="11966" max="11966" width="10.7109375" customWidth="1"/>
    <col min="11968" max="11969" width="10.7109375" customWidth="1"/>
    <col min="11971" max="11971" width="10.7109375" customWidth="1"/>
    <col min="11980" max="11992" width="10.7109375" customWidth="1"/>
    <col min="11994" max="11994" width="10.7109375" customWidth="1"/>
    <col min="11996" max="11996" width="10.7109375" customWidth="1"/>
    <col min="11998" max="11998" width="10.7109375" customWidth="1"/>
    <col min="12000" max="12001" width="10.7109375" customWidth="1"/>
    <col min="12003" max="12003" width="10.7109375" customWidth="1"/>
    <col min="12012" max="12024" width="10.7109375" customWidth="1"/>
    <col min="12026" max="12026" width="10.7109375" customWidth="1"/>
    <col min="12028" max="12028" width="10.7109375" customWidth="1"/>
    <col min="12030" max="12030" width="10.7109375" customWidth="1"/>
    <col min="12032" max="12033" width="10.7109375" customWidth="1"/>
    <col min="12035" max="12035" width="10.7109375" customWidth="1"/>
    <col min="12044" max="12060" width="10.7109375" customWidth="1"/>
    <col min="12068" max="12069" width="10.7109375" customWidth="1"/>
    <col min="12071" max="12071" width="10.7109375" customWidth="1"/>
    <col min="12074" max="12083" width="10.7109375" customWidth="1"/>
    <col min="12085" max="12085" width="10.7109375" customWidth="1"/>
    <col min="12087" max="12087" width="10.7109375" customWidth="1"/>
    <col min="12089" max="12090" width="10.7109375" customWidth="1"/>
    <col min="12092" max="12093" width="10.7109375" customWidth="1"/>
    <col min="12095" max="12097" width="10.7109375" customWidth="1"/>
    <col min="12111" max="12111" width="10.7109375" customWidth="1"/>
    <col min="12113" max="12115" width="10.7109375" customWidth="1"/>
    <col min="12117" max="12119" width="10.7109375" customWidth="1"/>
    <col min="12121" max="12126" width="10.7109375" customWidth="1"/>
    <col min="12130" max="12131" width="10.7109375" customWidth="1"/>
    <col min="12140" max="12140" width="10.7109375" customWidth="1"/>
    <col min="12142" max="12143" width="10.7109375" customWidth="1"/>
    <col min="12145" max="12152" width="10.7109375" customWidth="1"/>
    <col min="12154" max="12154" width="10.7109375" customWidth="1"/>
    <col min="12156" max="12156" width="10.7109375" customWidth="1"/>
    <col min="12158" max="12158" width="10.7109375" customWidth="1"/>
    <col min="12160" max="12161" width="10.7109375" customWidth="1"/>
    <col min="12163" max="12163" width="10.7109375" customWidth="1"/>
    <col min="12172" max="12176" width="10.7109375" customWidth="1"/>
    <col min="12179" max="12179" width="10.7109375" customWidth="1"/>
    <col min="12181" max="12210" width="10.7109375" customWidth="1"/>
    <col min="12213" max="12216" width="10.7109375" customWidth="1"/>
    <col min="12218" max="12219" width="10.7109375" customWidth="1"/>
    <col min="12221" max="12221" width="10.7109375" customWidth="1"/>
    <col min="12223" max="12225" width="10.7109375" customWidth="1"/>
    <col min="12239" max="12239" width="10.7109375" customWidth="1"/>
    <col min="12241" max="12244" width="10.7109375" customWidth="1"/>
    <col min="12247" max="12247" width="10.7109375" customWidth="1"/>
    <col min="12251" max="12252" width="10.7109375" customWidth="1"/>
    <col min="12255" max="12257" width="10.7109375" customWidth="1"/>
    <col min="12271" max="12271" width="10.7109375" customWidth="1"/>
    <col min="12273" max="12307" width="10.7109375" customWidth="1"/>
    <col min="12311" max="12317" width="10.7109375" customWidth="1"/>
    <col min="12319" max="12320" width="10.7109375" customWidth="1"/>
    <col min="12322" max="12323" width="10.7109375" customWidth="1"/>
    <col min="12326" max="12326" width="10.7109375" customWidth="1"/>
    <col min="12328" max="12333" width="10.7109375" customWidth="1"/>
    <col min="12335" max="12335" width="10.7109375" customWidth="1"/>
    <col min="12337" max="12340" width="10.7109375" customWidth="1"/>
    <col min="12344" max="12403" width="10.7109375" customWidth="1"/>
    <col min="12405" max="12444" width="10.7109375" customWidth="1"/>
    <col min="12452" max="12453" width="10.7109375" customWidth="1"/>
    <col min="12455" max="12455" width="10.7109375" customWidth="1"/>
    <col min="12458" max="12472" width="10.7109375" customWidth="1"/>
    <col min="12474" max="12474" width="10.7109375" customWidth="1"/>
    <col min="12476" max="12476" width="10.7109375" customWidth="1"/>
    <col min="12478" max="12478" width="10.7109375" customWidth="1"/>
    <col min="12480" max="12481" width="10.7109375" customWidth="1"/>
    <col min="12483" max="12483" width="10.7109375" customWidth="1"/>
    <col min="12492" max="12504" width="10.7109375" customWidth="1"/>
    <col min="12506" max="12506" width="10.7109375" customWidth="1"/>
    <col min="12508" max="12508" width="10.7109375" customWidth="1"/>
    <col min="12510" max="12510" width="10.7109375" customWidth="1"/>
    <col min="12512" max="12513" width="10.7109375" customWidth="1"/>
    <col min="12515" max="12515" width="10.7109375" customWidth="1"/>
    <col min="12524" max="12557" width="10.7109375" customWidth="1"/>
    <col min="12559" max="12572" width="10.7109375" customWidth="1"/>
    <col min="12580" max="12581" width="10.7109375" customWidth="1"/>
    <col min="12583" max="12583" width="10.7109375" customWidth="1"/>
    <col min="12586" max="12595" width="10.7109375" customWidth="1"/>
    <col min="12597" max="12597" width="10.7109375" customWidth="1"/>
    <col min="12601" max="12602" width="10.7109375" customWidth="1"/>
    <col min="12604" max="12605" width="10.7109375" customWidth="1"/>
    <col min="12607" max="12609" width="10.7109375" customWidth="1"/>
    <col min="12623" max="12623" width="10.7109375" customWidth="1"/>
    <col min="12625" max="12627" width="10.7109375" customWidth="1"/>
    <col min="12629" max="12631" width="10.7109375" customWidth="1"/>
    <col min="12633" max="12638" width="10.7109375" customWidth="1"/>
    <col min="12642" max="12643" width="10.7109375" customWidth="1"/>
    <col min="12652" max="12652" width="10.7109375" customWidth="1"/>
    <col min="12654" max="12655" width="10.7109375" customWidth="1"/>
    <col min="12657" max="12664" width="10.7109375" customWidth="1"/>
    <col min="12666" max="12666" width="10.7109375" customWidth="1"/>
    <col min="12668" max="12668" width="10.7109375" customWidth="1"/>
    <col min="12670" max="12670" width="10.7109375" customWidth="1"/>
    <col min="12672" max="12673" width="10.7109375" customWidth="1"/>
    <col min="12675" max="12675" width="10.7109375" customWidth="1"/>
    <col min="12684" max="12688" width="10.7109375" customWidth="1"/>
    <col min="12690" max="12691" width="10.7109375" customWidth="1"/>
    <col min="12693" max="12724" width="10.7109375" customWidth="1"/>
    <col min="12727" max="12756" width="10.7109375" customWidth="1"/>
    <col min="12758" max="12760" width="10.7109375" customWidth="1"/>
    <col min="12763" max="12764" width="10.7109375" customWidth="1"/>
    <col min="12766" max="12766" width="10.7109375" customWidth="1"/>
    <col min="12770" max="12770" width="10.7109375" customWidth="1"/>
    <col min="12773" max="12773" width="10.7109375" customWidth="1"/>
    <col min="12777" max="12778" width="10.7109375" customWidth="1"/>
    <col min="12784" max="12788" width="10.7109375" customWidth="1"/>
    <col min="12792" max="12793" width="10.7109375" customWidth="1"/>
    <col min="12795" max="12795" width="10.7109375" customWidth="1"/>
    <col min="12802" max="12803" width="10.7109375" customWidth="1"/>
    <col min="12805" max="12820" width="10.7109375" customWidth="1"/>
    <col min="12822" max="12822" width="10.7109375" customWidth="1"/>
    <col min="12825" max="12825" width="10.7109375" customWidth="1"/>
    <col min="12827" max="12828" width="10.7109375" customWidth="1"/>
    <col min="12830" max="12830" width="10.7109375" customWidth="1"/>
    <col min="12834" max="12834" width="10.7109375" customWidth="1"/>
    <col min="12837" max="12837" width="10.7109375" customWidth="1"/>
    <col min="12841" max="12842" width="10.7109375" customWidth="1"/>
    <col min="12848" max="12869" width="10.7109375" customWidth="1"/>
    <col min="12873" max="12874" width="10.7109375" customWidth="1"/>
    <col min="12880" max="12912" width="10.7109375" customWidth="1"/>
    <col min="12915" max="12915" width="10.7109375" customWidth="1"/>
    <col min="12917" max="12952" width="10.7109375" customWidth="1"/>
    <col min="12954" max="12954" width="10.7109375" customWidth="1"/>
    <col min="12956" max="12956" width="10.7109375" customWidth="1"/>
    <col min="12958" max="12958" width="10.7109375" customWidth="1"/>
    <col min="12960" max="12961" width="10.7109375" customWidth="1"/>
    <col min="12963" max="12963" width="10.7109375" customWidth="1"/>
    <col min="12972" max="12984" width="10.7109375" customWidth="1"/>
    <col min="12986" max="12986" width="10.7109375" customWidth="1"/>
    <col min="12988" max="12988" width="10.7109375" customWidth="1"/>
    <col min="12990" max="12990" width="10.7109375" customWidth="1"/>
    <col min="12992" max="12993" width="10.7109375" customWidth="1"/>
    <col min="12995" max="12995" width="10.7109375" customWidth="1"/>
    <col min="13004" max="13012" width="10.7109375" customWidth="1"/>
    <col min="13014" max="13015" width="10.7109375" customWidth="1"/>
    <col min="13017" max="13041" width="10.7109375" customWidth="1"/>
    <col min="13043" max="13043" width="10.7109375" customWidth="1"/>
    <col min="13045" max="13047" width="10.7109375" customWidth="1"/>
    <col min="13051" max="13051" width="10.7109375" customWidth="1"/>
    <col min="13053" max="13053" width="10.7109375" customWidth="1"/>
    <col min="13055" max="13055" width="10.7109375" customWidth="1"/>
    <col min="13058" max="13059" width="10.7109375" customWidth="1"/>
    <col min="13068" max="13068" width="10.7109375" customWidth="1"/>
    <col min="13070" max="13071" width="10.7109375" customWidth="1"/>
    <col min="13073" max="13084" width="10.7109375" customWidth="1"/>
    <col min="13092" max="13093" width="10.7109375" customWidth="1"/>
    <col min="13095" max="13095" width="10.7109375" customWidth="1"/>
    <col min="13098" max="13107" width="10.7109375" customWidth="1"/>
    <col min="13109" max="13109" width="10.7109375" customWidth="1"/>
    <col min="13113" max="13114" width="10.7109375" customWidth="1"/>
    <col min="13116" max="13117" width="10.7109375" customWidth="1"/>
    <col min="13119" max="13121" width="10.7109375" customWidth="1"/>
    <col min="13135" max="13135" width="10.7109375" customWidth="1"/>
    <col min="13137" max="13137" width="10.7109375" customWidth="1"/>
    <col min="13139" max="13139" width="10.7109375" customWidth="1"/>
    <col min="13141" max="13141" width="10.7109375" customWidth="1"/>
    <col min="13144" max="13144" width="10.7109375" customWidth="1"/>
    <col min="13146" max="13149" width="10.7109375" customWidth="1"/>
    <col min="13151" max="13152" width="10.7109375" customWidth="1"/>
    <col min="13156" max="13157" width="10.7109375" customWidth="1"/>
    <col min="13160" max="13160" width="10.7109375" customWidth="1"/>
    <col min="13163" max="13164" width="10.7109375" customWidth="1"/>
    <col min="13166" max="13167" width="10.7109375" customWidth="1"/>
    <col min="13169" max="13172" width="10.7109375" customWidth="1"/>
    <col min="13174" max="13174" width="10.7109375" customWidth="1"/>
    <col min="13179" max="13179" width="10.7109375" customWidth="1"/>
    <col min="13182" max="13182" width="10.7109375" customWidth="1"/>
    <col min="13186" max="13186" width="10.7109375" customWidth="1"/>
    <col min="13189" max="13189" width="10.7109375" customWidth="1"/>
    <col min="13193" max="13194" width="10.7109375" customWidth="1"/>
    <col min="13200" max="13207" width="10.7109375" customWidth="1"/>
    <col min="13209" max="13214" width="10.7109375" customWidth="1"/>
    <col min="13221" max="13221" width="10.7109375" customWidth="1"/>
    <col min="13225" max="13226" width="10.7109375" customWidth="1"/>
    <col min="13232" max="13236" width="10.7109375" customWidth="1"/>
    <col min="13238" max="13239" width="10.7109375" customWidth="1"/>
    <col min="13241" max="13270" width="10.7109375" customWidth="1"/>
    <col min="13272" max="13272" width="10.7109375" customWidth="1"/>
    <col min="13275" max="13275" width="10.7109375" customWidth="1"/>
    <col min="13278" max="13278" width="10.7109375" customWidth="1"/>
    <col min="13282" max="13282" width="10.7109375" customWidth="1"/>
    <col min="13285" max="13285" width="10.7109375" customWidth="1"/>
    <col min="13289" max="13290" width="10.7109375" customWidth="1"/>
    <col min="13296" max="13302" width="10.7109375" customWidth="1"/>
    <col min="13304" max="13305" width="10.7109375" customWidth="1"/>
    <col min="13307" max="13307" width="10.7109375" customWidth="1"/>
    <col min="13314" max="13315" width="10.7109375" customWidth="1"/>
    <col min="13317" max="13334" width="10.7109375" customWidth="1"/>
    <col min="13336" max="13336" width="10.7109375" customWidth="1"/>
    <col min="13339" max="13339" width="10.7109375" customWidth="1"/>
    <col min="13342" max="13342" width="10.7109375" customWidth="1"/>
    <col min="13346" max="13346" width="10.7109375" customWidth="1"/>
    <col min="13349" max="13349" width="10.7109375" customWidth="1"/>
    <col min="13353" max="13354" width="10.7109375" customWidth="1"/>
    <col min="13360" max="13381" width="10.7109375" customWidth="1"/>
    <col min="13385" max="13386" width="10.7109375" customWidth="1"/>
    <col min="13392" max="13425" width="10.7109375" customWidth="1"/>
    <col min="13428" max="13491" width="10.7109375" customWidth="1"/>
    <col min="13494" max="13496" width="10.7109375" customWidth="1"/>
    <col min="13498" max="13498" width="10.7109375" customWidth="1"/>
    <col min="13500" max="13501" width="10.7109375" customWidth="1"/>
    <col min="13503" max="13505" width="10.7109375" customWidth="1"/>
    <col min="13519" max="13519" width="10.7109375" customWidth="1"/>
    <col min="13524" max="13528" width="10.7109375" customWidth="1"/>
    <col min="13530" max="13530" width="10.7109375" customWidth="1"/>
    <col min="13533" max="13534" width="10.7109375" customWidth="1"/>
    <col min="13538" max="13540" width="10.7109375" customWidth="1"/>
    <col min="13542" max="13543" width="10.7109375" customWidth="1"/>
    <col min="13545" max="13545" width="10.7109375" customWidth="1"/>
    <col min="13548" max="13548" width="10.7109375" customWidth="1"/>
    <col min="13550" max="13551" width="10.7109375" customWidth="1"/>
    <col min="13553" max="13553" width="10.7109375" customWidth="1"/>
    <col min="13558" max="13558" width="10.7109375" customWidth="1"/>
    <col min="13560" max="13560" width="10.7109375" customWidth="1"/>
    <col min="13562" max="13562" width="10.7109375" customWidth="1"/>
    <col min="13564" max="13565" width="10.7109375" customWidth="1"/>
    <col min="13567" max="13569" width="10.7109375" customWidth="1"/>
    <col min="13583" max="13583" width="10.7109375" customWidth="1"/>
    <col min="13585" max="13592" width="10.7109375" customWidth="1"/>
    <col min="13594" max="13594" width="10.7109375" customWidth="1"/>
    <col min="13596" max="13597" width="10.7109375" customWidth="1"/>
    <col min="13599" max="13601" width="10.7109375" customWidth="1"/>
    <col min="13615" max="13615" width="10.7109375" customWidth="1"/>
    <col min="13617" max="13619" width="10.7109375" customWidth="1"/>
    <col min="13621" max="13648" width="10.7109375" customWidth="1"/>
    <col min="13650" max="13651" width="10.7109375" customWidth="1"/>
    <col min="13653" max="13653" width="10.7109375" customWidth="1"/>
    <col min="13655" max="13655" width="10.7109375" customWidth="1"/>
    <col min="13657" max="13658" width="10.7109375" customWidth="1"/>
    <col min="13661" max="13661" width="10.7109375" customWidth="1"/>
    <col min="13663" max="13663" width="10.7109375" customWidth="1"/>
    <col min="13666" max="13667" width="10.7109375" customWidth="1"/>
    <col min="13676" max="13676" width="10.7109375" customWidth="1"/>
    <col min="13678" max="13679" width="10.7109375" customWidth="1"/>
    <col min="13681" max="13681" width="10.7109375" customWidth="1"/>
    <col min="13684" max="13715" width="10.7109375" customWidth="1"/>
    <col min="13719" max="13725" width="10.7109375" customWidth="1"/>
    <col min="13727" max="13728" width="10.7109375" customWidth="1"/>
    <col min="13730" max="13731" width="10.7109375" customWidth="1"/>
    <col min="13734" max="13734" width="10.7109375" customWidth="1"/>
    <col min="13736" max="13741" width="10.7109375" customWidth="1"/>
    <col min="13743" max="13743" width="10.7109375" customWidth="1"/>
    <col min="13745" max="13751" width="10.7109375" customWidth="1"/>
    <col min="13753" max="13778" width="10.7109375" customWidth="1"/>
    <col min="13780" max="13782" width="10.7109375" customWidth="1"/>
    <col min="13790" max="13792" width="10.7109375" customWidth="1"/>
    <col min="13796" max="13797" width="10.7109375" customWidth="1"/>
    <col min="13800" max="13800" width="10.7109375" customWidth="1"/>
    <col min="13803" max="13804" width="10.7109375" customWidth="1"/>
    <col min="13806" max="13807" width="10.7109375" customWidth="1"/>
    <col min="13810" max="13812" width="10.7109375" customWidth="1"/>
    <col min="13815" max="13817" width="10.7109375" customWidth="1"/>
    <col min="13820" max="13820" width="10.7109375" customWidth="1"/>
    <col min="13823" max="13824" width="10.7109375" customWidth="1"/>
    <col min="13828" max="13828" width="10.7109375" customWidth="1"/>
    <col min="13831" max="13832" width="10.7109375" customWidth="1"/>
    <col min="13836" max="13836" width="10.7109375" customWidth="1"/>
    <col min="13839" max="13840" width="10.7109375" customWidth="1"/>
    <col min="13844" max="13844" width="10.7109375" customWidth="1"/>
    <col min="13847" max="13849" width="10.7109375" customWidth="1"/>
    <col min="13851" max="13852" width="10.7109375" customWidth="1"/>
    <col min="13855" max="13857" width="10.7109375" customWidth="1"/>
    <col min="13859" max="13860" width="10.7109375" customWidth="1"/>
    <col min="13863" max="13868" width="10.7109375" customWidth="1"/>
    <col min="13871" max="13874" width="10.7109375" customWidth="1"/>
    <col min="13876" max="13876" width="10.7109375" customWidth="1"/>
    <col min="13878" max="13878" width="10.7109375" customWidth="1"/>
    <col min="13882" max="13882" width="10.7109375" customWidth="1"/>
    <col min="13887" max="13887" width="10.7109375" customWidth="1"/>
    <col min="13889" max="13891" width="10.7109375" customWidth="1"/>
    <col min="13893" max="13893" width="10.7109375" customWidth="1"/>
    <col min="13896" max="13896" width="10.7109375" customWidth="1"/>
    <col min="13900" max="13901" width="10.7109375" customWidth="1"/>
    <col min="13905" max="13939" width="10.7109375" customWidth="1"/>
    <col min="13943" max="13949" width="10.7109375" customWidth="1"/>
    <col min="13951" max="13952" width="10.7109375" customWidth="1"/>
    <col min="13954" max="13955" width="10.7109375" customWidth="1"/>
    <col min="13958" max="13958" width="10.7109375" customWidth="1"/>
    <col min="13960" max="13965" width="10.7109375" customWidth="1"/>
    <col min="13967" max="13967" width="10.7109375" customWidth="1"/>
    <col min="13969" max="14001" width="10.7109375" customWidth="1"/>
    <col min="14003" max="14003" width="10.7109375" customWidth="1"/>
    <col min="14006" max="14008" width="10.7109375" customWidth="1"/>
    <col min="14010" max="14010" width="10.7109375" customWidth="1"/>
    <col min="14013" max="14014" width="10.7109375" customWidth="1"/>
    <col min="14016" max="14018" width="10.7109375" customWidth="1"/>
    <col min="14020" max="14022" width="10.7109375" customWidth="1"/>
    <col min="14024" max="14024" width="10.7109375" customWidth="1"/>
    <col min="14026" max="14027" width="10.7109375" customWidth="1"/>
    <col min="14030" max="14031" width="10.7109375" customWidth="1"/>
    <col min="14033" max="14033" width="10.7109375" customWidth="1"/>
    <col min="14036" max="14036" width="10.7109375" customWidth="1"/>
    <col min="14038" max="14040" width="10.7109375" customWidth="1"/>
    <col min="14043" max="14043" width="10.7109375" customWidth="1"/>
    <col min="14046" max="14046" width="10.7109375" customWidth="1"/>
    <col min="14050" max="14052" width="10.7109375" customWidth="1"/>
    <col min="14054" max="14055" width="10.7109375" customWidth="1"/>
    <col min="14057" max="14057" width="10.7109375" customWidth="1"/>
    <col min="14060" max="14060" width="10.7109375" customWidth="1"/>
    <col min="14062" max="14063" width="10.7109375" customWidth="1"/>
    <col min="14065" max="14067" width="10.7109375" customWidth="1"/>
    <col min="14070" max="14070" width="10.7109375" customWidth="1"/>
    <col min="14072" max="14072" width="10.7109375" customWidth="1"/>
    <col min="14074" max="14074" width="10.7109375" customWidth="1"/>
    <col min="14076" max="14077" width="10.7109375" customWidth="1"/>
    <col min="14079" max="14081" width="10.7109375" customWidth="1"/>
    <col min="14095" max="14095" width="10.7109375" customWidth="1"/>
    <col min="14097" max="14102" width="10.7109375" customWidth="1"/>
    <col min="14104" max="14105" width="10.7109375" customWidth="1"/>
    <col min="14107" max="14107" width="10.7109375" customWidth="1"/>
    <col min="14109" max="14109" width="10.7109375" customWidth="1"/>
    <col min="14111" max="14113" width="10.7109375" customWidth="1"/>
    <col min="14127" max="14127" width="10.7109375" customWidth="1"/>
    <col min="14129" max="14132" width="10.7109375" customWidth="1"/>
    <col min="14134" max="14135" width="10.7109375" customWidth="1"/>
    <col min="14138" max="14139" width="10.7109375" customWidth="1"/>
    <col min="14141" max="14141" width="10.7109375" customWidth="1"/>
    <col min="14143" max="14145" width="10.7109375" customWidth="1"/>
    <col min="14159" max="14159" width="10.7109375" customWidth="1"/>
    <col min="14161" max="14164" width="10.7109375" customWidth="1"/>
    <col min="14166" max="14166" width="10.7109375" customWidth="1"/>
    <col min="14168" max="14192" width="10.7109375" customWidth="1"/>
    <col min="14194" max="14194" width="10.7109375" customWidth="1"/>
    <col min="14196" max="14228" width="10.7109375" customWidth="1"/>
    <col min="14232" max="14259" width="10.7109375" customWidth="1"/>
    <col min="14263" max="14269" width="10.7109375" customWidth="1"/>
    <col min="14271" max="14272" width="10.7109375" customWidth="1"/>
    <col min="14274" max="14275" width="10.7109375" customWidth="1"/>
    <col min="14278" max="14278" width="10.7109375" customWidth="1"/>
    <col min="14280" max="14285" width="10.7109375" customWidth="1"/>
    <col min="14287" max="14287" width="10.7109375" customWidth="1"/>
    <col min="14289" max="14322" width="10.7109375" customWidth="1"/>
    <col min="14324" max="14344" width="10.7109375" customWidth="1"/>
    <col min="14346" max="14352" width="10.7109375" customWidth="1"/>
    <col min="14385" max="14391" width="10.7109375" customWidth="1"/>
    <col min="14394" max="14394" width="10.7109375" customWidth="1"/>
    <col min="14396" max="14397" width="10.7109375" customWidth="1"/>
    <col min="14399" max="14399" width="10.7109375" customWidth="1"/>
    <col min="14403" max="14404" width="10.7109375" customWidth="1"/>
    <col min="14406" max="14407" width="10.7109375" customWidth="1"/>
    <col min="14409" max="14413" width="10.7109375" customWidth="1"/>
    <col min="14415" max="14415" width="10.7109375" customWidth="1"/>
    <col min="14417" max="14418" width="10.7109375" customWidth="1"/>
    <col min="14420" max="14420" width="10.7109375" customWidth="1"/>
    <col min="14422" max="14422" width="10.7109375" customWidth="1"/>
    <col min="14424" max="14424" width="10.7109375" customWidth="1"/>
    <col min="14426" max="14426" width="10.7109375" customWidth="1"/>
    <col min="14428" max="14429" width="10.7109375" customWidth="1"/>
    <col min="14431" max="14431" width="10.7109375" customWidth="1"/>
    <col min="14435" max="14436" width="10.7109375" customWidth="1"/>
    <col min="14438" max="14439" width="10.7109375" customWidth="1"/>
    <col min="14441" max="14445" width="10.7109375" customWidth="1"/>
    <col min="14447" max="14447" width="10.7109375" customWidth="1"/>
    <col min="14454" max="14454" width="10.7109375" customWidth="1"/>
    <col min="14456" max="14456" width="10.7109375" customWidth="1"/>
    <col min="14458" max="14458" width="10.7109375" customWidth="1"/>
    <col min="14460" max="14460" width="10.7109375" customWidth="1"/>
    <col min="14462" max="14463" width="10.7109375" customWidth="1"/>
    <col min="14466" max="14467" width="10.7109375" customWidth="1"/>
    <col min="14470" max="14474" width="10.7109375" customWidth="1"/>
    <col min="14476" max="14479" width="10.7109375" customWidth="1"/>
    <col min="14481" max="14512" width="10.7109375" customWidth="1"/>
    <col min="14517" max="14517" width="10.7109375" customWidth="1"/>
    <col min="14519" max="14521" width="10.7109375" customWidth="1"/>
    <col min="14525" max="14525" width="10.7109375" customWidth="1"/>
    <col min="14527" max="14529" width="10.7109375" customWidth="1"/>
    <col min="14532" max="14532" width="10.7109375" customWidth="1"/>
    <col min="14536" max="14536" width="10.7109375" customWidth="1"/>
    <col min="14541" max="14541" width="10.7109375" customWidth="1"/>
    <col min="14544" max="14546" width="10.7109375" customWidth="1"/>
    <col min="14549" max="14549" width="10.7109375" customWidth="1"/>
    <col min="14552" max="14552" width="10.7109375" customWidth="1"/>
    <col min="14557" max="14557" width="10.7109375" customWidth="1"/>
    <col min="14559" max="14560" width="10.7109375" customWidth="1"/>
    <col min="14562" max="14564" width="10.7109375" customWidth="1"/>
    <col min="14567" max="14569" width="10.7109375" customWidth="1"/>
    <col min="14572" max="14572" width="10.7109375" customWidth="1"/>
    <col min="14575" max="14576" width="10.7109375" customWidth="1"/>
    <col min="14580" max="14580" width="10.7109375" customWidth="1"/>
    <col min="14583" max="14584" width="10.7109375" customWidth="1"/>
    <col min="14588" max="14588" width="10.7109375" customWidth="1"/>
    <col min="14591" max="14592" width="10.7109375" customWidth="1"/>
    <col min="14596" max="14596" width="10.7109375" customWidth="1"/>
    <col min="14599" max="14601" width="10.7109375" customWidth="1"/>
    <col min="14603" max="14604" width="10.7109375" customWidth="1"/>
    <col min="14607" max="14609" width="10.7109375" customWidth="1"/>
    <col min="14611" max="14612" width="10.7109375" customWidth="1"/>
    <col min="14615" max="14620" width="10.7109375" customWidth="1"/>
    <col min="14623" max="14624" width="10.7109375" customWidth="1"/>
    <col min="14629" max="14629" width="10.7109375" customWidth="1"/>
    <col min="14631" max="14638" width="10.7109375" customWidth="1"/>
    <col min="14640" max="14648" width="10.7109375" customWidth="1"/>
    <col min="14650" max="14650" width="10.7109375" customWidth="1"/>
    <col min="14652" max="14653" width="10.7109375" customWidth="1"/>
    <col min="14655" max="14655" width="10.7109375" customWidth="1"/>
    <col min="14659" max="14660" width="10.7109375" customWidth="1"/>
    <col min="14662" max="14663" width="10.7109375" customWidth="1"/>
    <col min="14665" max="14669" width="10.7109375" customWidth="1"/>
    <col min="14671" max="14671" width="10.7109375" customWidth="1"/>
    <col min="14673" max="14675" width="10.7109375" customWidth="1"/>
    <col min="14678" max="14678" width="10.7109375" customWidth="1"/>
    <col min="14683" max="14683" width="10.7109375" customWidth="1"/>
    <col min="14686" max="14686" width="10.7109375" customWidth="1"/>
    <col min="14690" max="14690" width="10.7109375" customWidth="1"/>
    <col min="14693" max="14693" width="10.7109375" customWidth="1"/>
    <col min="14697" max="14698" width="10.7109375" customWidth="1"/>
    <col min="14704" max="14709" width="10.7109375" customWidth="1"/>
    <col min="14711" max="14711" width="10.7109375" customWidth="1"/>
    <col min="14713" max="14713" width="10.7109375" customWidth="1"/>
    <col min="14715" max="14715" width="10.7109375" customWidth="1"/>
    <col min="14717" max="14717" width="10.7109375" customWidth="1"/>
    <col min="14720" max="14721" width="10.7109375" customWidth="1"/>
    <col min="14724" max="14725" width="10.7109375" customWidth="1"/>
    <col min="14731" max="14731" width="10.7109375" customWidth="1"/>
    <col min="14736" max="14752" width="10.7109375" customWidth="1"/>
    <col min="14754" max="14754" width="10.7109375" customWidth="1"/>
    <col min="14758" max="14758" width="10.7109375" customWidth="1"/>
    <col min="14760" max="14760" width="10.7109375" customWidth="1"/>
    <col min="14762" max="14762" width="10.7109375" customWidth="1"/>
    <col min="14764" max="14764" width="10.7109375" customWidth="1"/>
    <col min="14766" max="14767" width="10.7109375" customWidth="1"/>
    <col min="14769" max="14771" width="10.7109375" customWidth="1"/>
    <col min="14774" max="14774" width="10.7109375" customWidth="1"/>
    <col min="14778" max="14778" width="10.7109375" customWidth="1"/>
    <col min="14780" max="14781" width="10.7109375" customWidth="1"/>
    <col min="14783" max="14785" width="10.7109375" customWidth="1"/>
    <col min="14799" max="14799" width="10.7109375" customWidth="1"/>
    <col min="14801" max="14803" width="10.7109375" customWidth="1"/>
    <col min="14806" max="14806" width="10.7109375" customWidth="1"/>
    <col min="14808" max="14810" width="10.7109375" customWidth="1"/>
    <col min="14812" max="14814" width="10.7109375" customWidth="1"/>
    <col min="14818" max="14818" width="10.7109375" customWidth="1"/>
    <col min="14822" max="14822" width="10.7109375" customWidth="1"/>
    <col min="14824" max="14824" width="10.7109375" customWidth="1"/>
    <col min="14826" max="14826" width="10.7109375" customWidth="1"/>
    <col min="14828" max="14828" width="10.7109375" customWidth="1"/>
    <col min="14830" max="14831" width="10.7109375" customWidth="1"/>
    <col min="14833" max="14837" width="10.7109375" customWidth="1"/>
    <col min="14839" max="14839" width="10.7109375" customWidth="1"/>
    <col min="14841" max="14841" width="10.7109375" customWidth="1"/>
    <col min="14843" max="14843" width="10.7109375" customWidth="1"/>
    <col min="14845" max="14845" width="10.7109375" customWidth="1"/>
    <col min="14848" max="14849" width="10.7109375" customWidth="1"/>
    <col min="14852" max="14853" width="10.7109375" customWidth="1"/>
    <col min="14859" max="14859" width="10.7109375" customWidth="1"/>
    <col min="14864" max="14867" width="10.7109375" customWidth="1"/>
    <col min="14870" max="14870" width="10.7109375" customWidth="1"/>
    <col min="14875" max="14875" width="10.7109375" customWidth="1"/>
    <col min="14878" max="14878" width="10.7109375" customWidth="1"/>
    <col min="14882" max="14882" width="10.7109375" customWidth="1"/>
    <col min="14885" max="14885" width="10.7109375" customWidth="1"/>
    <col min="14889" max="14890" width="10.7109375" customWidth="1"/>
    <col min="14896" max="14901" width="10.7109375" customWidth="1"/>
    <col min="14907" max="14907" width="10.7109375" customWidth="1"/>
    <col min="14910" max="14910" width="10.7109375" customWidth="1"/>
    <col min="14914" max="14914" width="10.7109375" customWidth="1"/>
    <col min="14917" max="14917" width="10.7109375" customWidth="1"/>
    <col min="14921" max="14922" width="10.7109375" customWidth="1"/>
    <col min="14928" max="14965" width="10.7109375" customWidth="1"/>
    <col min="14967" max="14967" width="10.7109375" customWidth="1"/>
    <col min="14969" max="14969" width="10.7109375" customWidth="1"/>
    <col min="14971" max="14971" width="10.7109375" customWidth="1"/>
    <col min="14973" max="14973" width="10.7109375" customWidth="1"/>
    <col min="14976" max="14977" width="10.7109375" customWidth="1"/>
    <col min="14980" max="14981" width="10.7109375" customWidth="1"/>
    <col min="14987" max="14987" width="10.7109375" customWidth="1"/>
    <col min="14992" max="14994" width="10.7109375" customWidth="1"/>
    <col min="14998" max="14998" width="10.7109375" customWidth="1"/>
    <col min="15003" max="15003" width="10.7109375" customWidth="1"/>
    <col min="15006" max="15006" width="10.7109375" customWidth="1"/>
    <col min="15010" max="15010" width="10.7109375" customWidth="1"/>
    <col min="15013" max="15013" width="10.7109375" customWidth="1"/>
    <col min="15017" max="15018" width="10.7109375" customWidth="1"/>
    <col min="15024" max="15027" width="10.7109375" customWidth="1"/>
    <col min="15030" max="15030" width="10.7109375" customWidth="1"/>
    <col min="15034" max="15034" width="10.7109375" customWidth="1"/>
    <col min="15036" max="15037" width="10.7109375" customWidth="1"/>
    <col min="15039" max="15041" width="10.7109375" customWidth="1"/>
    <col min="15055" max="15055" width="10.7109375" customWidth="1"/>
    <col min="15059" max="15059" width="10.7109375" customWidth="1"/>
    <col min="15061" max="15064" width="10.7109375" customWidth="1"/>
    <col min="15067" max="15068" width="10.7109375" customWidth="1"/>
    <col min="15070" max="15073" width="10.7109375" customWidth="1"/>
    <col min="15078" max="15078" width="10.7109375" customWidth="1"/>
    <col min="15080" max="15080" width="10.7109375" customWidth="1"/>
    <col min="15082" max="15082" width="10.7109375" customWidth="1"/>
    <col min="15084" max="15084" width="10.7109375" customWidth="1"/>
    <col min="15086" max="15087" width="10.7109375" customWidth="1"/>
    <col min="15153" max="15156" width="10.7109375" customWidth="1"/>
    <col min="15159" max="15159" width="10.7109375" customWidth="1"/>
    <col min="15162" max="15162" width="10.7109375" customWidth="1"/>
    <col min="15164" max="15165" width="10.7109375" customWidth="1"/>
    <col min="15167" max="15167" width="10.7109375" customWidth="1"/>
    <col min="15171" max="15172" width="10.7109375" customWidth="1"/>
    <col min="15174" max="15175" width="10.7109375" customWidth="1"/>
    <col min="15177" max="15181" width="10.7109375" customWidth="1"/>
    <col min="15183" max="15183" width="10.7109375" customWidth="1"/>
    <col min="15185" max="15186" width="10.7109375" customWidth="1"/>
    <col min="15188" max="15191" width="10.7109375" customWidth="1"/>
    <col min="15194" max="15194" width="10.7109375" customWidth="1"/>
    <col min="15196" max="15197" width="10.7109375" customWidth="1"/>
    <col min="15199" max="15199" width="10.7109375" customWidth="1"/>
    <col min="15203" max="15204" width="10.7109375" customWidth="1"/>
    <col min="15206" max="15207" width="10.7109375" customWidth="1"/>
    <col min="15209" max="15213" width="10.7109375" customWidth="1"/>
    <col min="15215" max="15215" width="10.7109375" customWidth="1"/>
    <col min="15219" max="15221" width="10.7109375" customWidth="1"/>
    <col min="15223" max="15226" width="10.7109375" customWidth="1"/>
    <col min="15228" max="15229" width="10.7109375" customWidth="1"/>
    <col min="15231" max="15233" width="10.7109375" customWidth="1"/>
    <col min="15235" max="15236" width="10.7109375" customWidth="1"/>
    <col min="15238" max="15240" width="10.7109375" customWidth="1"/>
    <col min="15243" max="15247" width="10.7109375" customWidth="1"/>
    <col min="15249" max="15251" width="10.7109375" customWidth="1"/>
    <col min="15253" max="15257" width="10.7109375" customWidth="1"/>
    <col min="15260" max="15261" width="10.7109375" customWidth="1"/>
    <col min="15263" max="15265" width="10.7109375" customWidth="1"/>
    <col min="15279" max="15279" width="10.7109375" customWidth="1"/>
    <col min="15281" max="15318" width="10.7109375" customWidth="1"/>
    <col min="15321" max="15322" width="10.7109375" customWidth="1"/>
    <col min="15328" max="15328" width="10.7109375" customWidth="1"/>
    <col min="15331" max="15332" width="10.7109375" customWidth="1"/>
    <col min="15334" max="15335" width="10.7109375" customWidth="1"/>
    <col min="15337" max="15341" width="10.7109375" customWidth="1"/>
    <col min="15343" max="15343" width="10.7109375" customWidth="1"/>
    <col min="15345" max="15346" width="10.7109375" customWidth="1"/>
    <col min="15348" max="15349" width="10.7109375" customWidth="1"/>
    <col min="15353" max="15353" width="10.7109375" customWidth="1"/>
    <col min="15356" max="15362" width="10.7109375" customWidth="1"/>
    <col min="15364" max="15364" width="10.7109375" customWidth="1"/>
    <col min="15366" max="15367" width="10.7109375" customWidth="1"/>
    <col min="15369" max="15373" width="10.7109375" customWidth="1"/>
    <col min="15375" max="15375" width="10.7109375" customWidth="1"/>
    <col min="15377" max="15377" width="10.7109375" customWidth="1"/>
    <col min="15385" max="15386" width="10.7109375" customWidth="1"/>
    <col min="15391" max="15391" width="10.7109375" customWidth="1"/>
    <col min="15394" max="15394" width="10.7109375" customWidth="1"/>
    <col min="15398" max="15398" width="10.7109375" customWidth="1"/>
    <col min="15400" max="15400" width="10.7109375" customWidth="1"/>
    <col min="15402" max="15402" width="10.7109375" customWidth="1"/>
    <col min="15404" max="15404" width="10.7109375" customWidth="1"/>
    <col min="15406" max="15407" width="10.7109375" customWidth="1"/>
    <col min="15409" max="15440" width="10.7109375" customWidth="1"/>
    <col min="15442" max="15442" width="10.7109375" customWidth="1"/>
    <col min="15444" max="15444" width="10.7109375" customWidth="1"/>
    <col min="15448" max="15449" width="10.7109375" customWidth="1"/>
    <col min="15454" max="15458" width="10.7109375" customWidth="1"/>
    <col min="15460" max="15461" width="10.7109375" customWidth="1"/>
    <col min="15464" max="15464" width="10.7109375" customWidth="1"/>
    <col min="15466" max="15466" width="10.7109375" customWidth="1"/>
    <col min="15468" max="15468" width="10.7109375" customWidth="1"/>
    <col min="15470" max="15471" width="10.7109375" customWidth="1"/>
    <col min="15473" max="15474" width="10.7109375" customWidth="1"/>
    <col min="15478" max="15478" width="10.7109375" customWidth="1"/>
    <col min="15483" max="15483" width="10.7109375" customWidth="1"/>
    <col min="15486" max="15486" width="10.7109375" customWidth="1"/>
    <col min="15490" max="15490" width="10.7109375" customWidth="1"/>
    <col min="15493" max="15493" width="10.7109375" customWidth="1"/>
    <col min="15497" max="15498" width="10.7109375" customWidth="1"/>
    <col min="15504" max="15504" width="10.7109375" customWidth="1"/>
    <col min="15506" max="15513" width="10.7109375" customWidth="1"/>
    <col min="15516" max="15517" width="10.7109375" customWidth="1"/>
    <col min="15519" max="15521" width="10.7109375" customWidth="1"/>
    <col min="15535" max="15535" width="10.7109375" customWidth="1"/>
    <col min="15537" max="15539" width="10.7109375" customWidth="1"/>
    <col min="15542" max="15545" width="10.7109375" customWidth="1"/>
    <col min="15547" max="15547" width="10.7109375" customWidth="1"/>
    <col min="15549" max="15549" width="10.7109375" customWidth="1"/>
    <col min="15551" max="15553" width="10.7109375" customWidth="1"/>
    <col min="15567" max="15567" width="10.7109375" customWidth="1"/>
    <col min="15569" max="15569" width="10.7109375" customWidth="1"/>
    <col min="15572" max="15572" width="10.7109375" customWidth="1"/>
    <col min="15576" max="15576" width="10.7109375" customWidth="1"/>
    <col min="15582" max="15586" width="10.7109375" customWidth="1"/>
    <col min="15588" max="15589" width="10.7109375" customWidth="1"/>
    <col min="15592" max="15592" width="10.7109375" customWidth="1"/>
    <col min="15594" max="15594" width="10.7109375" customWidth="1"/>
    <col min="15596" max="15596" width="10.7109375" customWidth="1"/>
    <col min="15598" max="15599" width="10.7109375" customWidth="1"/>
    <col min="15601" max="15602" width="10.7109375" customWidth="1"/>
    <col min="15606" max="15606" width="10.7109375" customWidth="1"/>
    <col min="15611" max="15611" width="10.7109375" customWidth="1"/>
    <col min="15614" max="15614" width="10.7109375" customWidth="1"/>
    <col min="15618" max="15618" width="10.7109375" customWidth="1"/>
    <col min="15621" max="15621" width="10.7109375" customWidth="1"/>
    <col min="15625" max="15626" width="10.7109375" customWidth="1"/>
    <col min="15632" max="15634" width="10.7109375" customWidth="1"/>
    <col min="15640" max="15642" width="10.7109375" customWidth="1"/>
    <col min="15645" max="15645" width="10.7109375" customWidth="1"/>
    <col min="15647" max="15649" width="10.7109375" customWidth="1"/>
    <col min="15663" max="15663" width="10.7109375" customWidth="1"/>
    <col min="15665" max="15826" width="10.7109375" customWidth="1"/>
    <col min="15832" max="15834" width="10.7109375" customWidth="1"/>
    <col min="15837" max="15837" width="10.7109375" customWidth="1"/>
    <col min="15839" max="15841" width="10.7109375" customWidth="1"/>
    <col min="15855" max="15855" width="10.7109375" customWidth="1"/>
    <col min="15857" max="15859" width="10.7109375" customWidth="1"/>
    <col min="15863" max="15869" width="10.7109375" customWidth="1"/>
    <col min="15871" max="15872" width="10.7109375" customWidth="1"/>
    <col min="15874" max="15875" width="10.7109375" customWidth="1"/>
    <col min="15878" max="15878" width="10.7109375" customWidth="1"/>
    <col min="15880" max="15885" width="10.7109375" customWidth="1"/>
    <col min="15887" max="15887" width="10.7109375" customWidth="1"/>
    <col min="15889" max="15912" width="10.7109375" customWidth="1"/>
    <col min="15914" max="15920" width="10.7109375" customWidth="1"/>
    <col min="15925" max="15925" width="10.7109375" customWidth="1"/>
    <col min="15927" max="15928" width="10.7109375" customWidth="1"/>
    <col min="15930" max="15930" width="10.7109375" customWidth="1"/>
    <col min="15932" max="15932" width="10.7109375" customWidth="1"/>
    <col min="15934" max="15934" width="10.7109375" customWidth="1"/>
    <col min="15936" max="15936" width="10.7109375" customWidth="1"/>
    <col min="15939" max="15940" width="10.7109375" customWidth="1"/>
    <col min="15944" max="15944" width="10.7109375" customWidth="1"/>
    <col min="15946" max="15946" width="10.7109375" customWidth="1"/>
    <col min="15948" max="15949" width="10.7109375" customWidth="1"/>
    <col min="15952" max="15953" width="10.7109375" customWidth="1"/>
    <col min="15955" max="15956" width="10.7109375" customWidth="1"/>
    <col min="15960" max="15960" width="10.7109375" customWidth="1"/>
    <col min="15963" max="15964" width="10.7109375" customWidth="1"/>
    <col min="15968" max="15968" width="10.7109375" customWidth="1"/>
    <col min="15973" max="15973" width="10.7109375" customWidth="1"/>
    <col min="15975" max="15980" width="10.7109375" customWidth="1"/>
    <col min="15984" max="15984" width="10.7109375" customWidth="1"/>
    <col min="15986" max="15989" width="10.7109375" customWidth="1"/>
    <col min="15992" max="15992" width="10.7109375" customWidth="1"/>
    <col min="15994" max="15994" width="10.7109375" customWidth="1"/>
    <col min="15996" max="15996" width="10.7109375" customWidth="1"/>
    <col min="16000" max="16002" width="10.7109375" customWidth="1"/>
    <col min="16005" max="16005" width="10.7109375" customWidth="1"/>
    <col min="16008" max="16008" width="10.7109375" customWidth="1"/>
    <col min="16010" max="16010" width="10.7109375" customWidth="1"/>
    <col min="16013" max="16013" width="10.7109375" customWidth="1"/>
    <col min="16016" max="16016" width="10.7109375" customWidth="1"/>
    <col min="16018" max="16021" width="10.7109375" customWidth="1"/>
    <col min="16024" max="16024" width="10.7109375" customWidth="1"/>
    <col min="16026" max="16027" width="10.7109375" customWidth="1"/>
    <col min="16032" max="16032" width="10.7109375" customWidth="1"/>
    <col min="16034" max="16034" width="10.7109375" customWidth="1"/>
    <col min="16036" max="16037" width="10.7109375" customWidth="1"/>
    <col min="16040" max="16040" width="10.7109375" customWidth="1"/>
    <col min="16044" max="16044" width="10.7109375" customWidth="1"/>
    <col min="16048" max="16048" width="10.7109375" customWidth="1"/>
    <col min="16051" max="16052" width="10.7109375" customWidth="1"/>
    <col min="16056" max="16056" width="10.7109375" customWidth="1"/>
    <col min="16059" max="16059" width="10.7109375" customWidth="1"/>
    <col min="16061" max="16061" width="10.7109375" customWidth="1"/>
    <col min="16064" max="16064" width="10.7109375" customWidth="1"/>
    <col min="16066" max="16067" width="10.7109375" customWidth="1"/>
    <col min="16069" max="16069" width="10.7109375" customWidth="1"/>
    <col min="16072" max="16072" width="10.7109375" customWidth="1"/>
    <col min="16077" max="16077" width="10.7109375" customWidth="1"/>
    <col min="16079" max="16082" width="10.7109375" customWidth="1"/>
    <col min="16084" max="16086" width="10.7109375" customWidth="1"/>
    <col min="16088" max="16088" width="10.7109375" customWidth="1"/>
    <col min="16093" max="16093" width="10.7109375" customWidth="1"/>
    <col min="16096" max="16096" width="10.7109375" customWidth="1"/>
    <col min="16099" max="16101" width="10.7109375" customWidth="1"/>
    <col min="16104" max="16104" width="10.7109375" customWidth="1"/>
    <col min="16106" max="16106" width="10.7109375" customWidth="1"/>
    <col min="16108" max="16108" width="10.7109375" customWidth="1"/>
    <col min="16112" max="16112" width="10.7109375" customWidth="1"/>
    <col min="16114" max="16114" width="10.7109375" customWidth="1"/>
    <col min="16117" max="16117" width="10.7109375" customWidth="1"/>
    <col min="16120" max="16120" width="10.7109375" customWidth="1"/>
    <col min="16122" max="16122" width="10.7109375" customWidth="1"/>
    <col min="16124" max="16125" width="10.7109375" customWidth="1"/>
    <col min="16128" max="16129" width="10.7109375" customWidth="1"/>
    <col min="16133" max="16133" width="10.7109375" customWidth="1"/>
    <col min="16136" max="16138" width="10.7109375" customWidth="1"/>
    <col min="16140" max="16140" width="10.7109375" customWidth="1"/>
    <col min="16144" max="16144" width="10.7109375" customWidth="1"/>
    <col min="16147" max="16148" width="10.7109375" customWidth="1"/>
    <col min="16152" max="16152" width="10.7109375" customWidth="1"/>
    <col min="16157" max="16157" width="10.7109375" customWidth="1"/>
    <col min="16159" max="16162" width="10.7109375" customWidth="1"/>
    <col min="16164" max="16164" width="10.7109375" customWidth="1"/>
    <col min="16166" max="16166" width="10.7109375" customWidth="1"/>
    <col min="16168" max="16168" width="10.7109375" customWidth="1"/>
    <col min="16170" max="16171" width="10.7109375" customWidth="1"/>
    <col min="16173" max="16173" width="10.7109375" customWidth="1"/>
    <col min="16176" max="16178" width="10.7109375" customWidth="1"/>
    <col min="16180" max="16181" width="10.7109375" customWidth="1"/>
    <col min="16184" max="16184" width="10.7109375" customWidth="1"/>
    <col min="16186" max="16186" width="10.7109375" customWidth="1"/>
    <col min="16188" max="16189" width="10.7109375" customWidth="1"/>
    <col min="16192" max="16192" width="10.7109375" customWidth="1"/>
    <col min="16195" max="16196" width="10.7109375" customWidth="1"/>
    <col min="16200" max="16205" width="10.7109375" customWidth="1"/>
    <col min="16207" max="16208" width="10.7109375" customWidth="1"/>
    <col min="16214" max="16214" width="10.7109375" customWidth="1"/>
    <col min="16216" max="16216" width="10.7109375" customWidth="1"/>
    <col min="16219" max="16219" width="10.7109375" customWidth="1"/>
    <col min="16223" max="16223" width="10.7109375" customWidth="1"/>
    <col min="16225" max="16225" width="10.7109375" customWidth="1"/>
    <col min="16227" max="16227" width="10.7109375" customWidth="1"/>
    <col min="16229" max="16231" width="10.7109375" customWidth="1"/>
    <col min="16233" max="16233" width="10.7109375" customWidth="1"/>
    <col min="16236" max="16236" width="10.7109375" customWidth="1"/>
    <col min="16238" max="16239" width="10.7109375" customWidth="1"/>
    <col min="16245" max="16245" width="10.7109375" customWidth="1"/>
    <col min="16247" max="16250" width="10.7109375" customWidth="1"/>
    <col min="16252" max="16252" width="10.7109375" customWidth="1"/>
    <col min="16254" max="16254" width="10.7109375" customWidth="1"/>
    <col min="16256" max="16256" width="10.7109375" customWidth="1"/>
    <col min="16258" max="16259" width="10.7109375" customWidth="1"/>
    <col min="16261" max="16261" width="10.7109375" customWidth="1"/>
    <col min="16264" max="16265" width="10.7109375" customWidth="1"/>
    <col min="16267" max="16269" width="10.7109375" customWidth="1"/>
    <col min="16272" max="16272" width="10.7109375" customWidth="1"/>
    <col min="16274" max="16274" width="10.7109375" customWidth="1"/>
    <col min="16276" max="16277" width="10.7109375" customWidth="1"/>
    <col min="16280" max="16282" width="10.7109375" customWidth="1"/>
    <col min="16284" max="16284" width="10.7109375" customWidth="1"/>
    <col min="16288" max="16289" width="10.7109375" customWidth="1"/>
    <col min="16291" max="16291" width="10.7109375" customWidth="1"/>
    <col min="16295" max="16297" width="10.7109375" customWidth="1"/>
    <col min="16299" max="16300" width="10.7109375" customWidth="1"/>
    <col min="16302" max="16302" width="10.7109375" customWidth="1"/>
    <col min="16304" max="16304" width="10.7109375" customWidth="1"/>
    <col min="16309" max="16309" width="10.7109375" customWidth="1"/>
    <col min="16312" max="16313" width="10.7109375" customWidth="1"/>
    <col min="16317" max="16317" width="10.7109375" customWidth="1"/>
    <col min="16320" max="16320" width="10.7109375" customWidth="1"/>
    <col min="16324" max="16325" width="10.7109375" customWidth="1"/>
    <col min="16328" max="16329" width="10.7109375" customWidth="1"/>
    <col min="16331" max="16333" width="10.7109375" customWidth="1"/>
    <col min="16336" max="16336" width="10.7109375" customWidth="1"/>
    <col min="16342" max="16343" width="10.7109375" customWidth="1"/>
    <col min="16348" max="16348" width="10.7109375" customWidth="1"/>
    <col min="16351" max="16351" width="10.7109375" customWidth="1"/>
    <col min="16355" max="16355" width="10.7109375" customWidth="1"/>
    <col min="16359" max="16359" width="10.7109375" customWidth="1"/>
    <col min="16361" max="16362" width="10.7109375" customWidth="1"/>
    <col min="16365" max="16368" width="10.7109375" customWidth="1"/>
    <col min="16373" max="16373" width="10.7109375" customWidth="1"/>
    <col min="16376" max="16377" width="10.7109375" customWidth="1"/>
    <col min="16379" max="16380" width="10.7109375" customWidth="1"/>
    <col min="16384" max="16384" width="10.7109375" customWidth="1"/>
  </cols>
  <sheetData>
    <row r="1" spans="1:14">
      <c r="A1" s="1" t="s">
        <v>0</v>
      </c>
      <c r="B1" s="1" t="s">
        <v>1</v>
      </c>
      <c r="C1" s="1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2" t="s">
        <v>12</v>
      </c>
    </row>
    <row r="2" spans="1:14">
      <c r="A2" s="2">
        <v>8.5000000000000006E-2</v>
      </c>
      <c r="B2" s="2">
        <v>1980</v>
      </c>
      <c r="C2" s="2">
        <v>-74.804000000000002</v>
      </c>
      <c r="E2" s="3">
        <v>19</v>
      </c>
      <c r="F2" s="2">
        <v>0.12</v>
      </c>
      <c r="G2" s="2">
        <v>1980</v>
      </c>
      <c r="H2" s="2">
        <v>7.54</v>
      </c>
      <c r="I2" s="2">
        <v>5.63</v>
      </c>
      <c r="J2" s="2">
        <v>0.1</v>
      </c>
      <c r="K2" s="5">
        <v>7.2</v>
      </c>
      <c r="L2" s="2">
        <v>110.64981</v>
      </c>
      <c r="M2" s="2">
        <v>62.690188999999997</v>
      </c>
      <c r="N2" s="2">
        <v>-2.8421708999999999E-14</v>
      </c>
    </row>
    <row r="3" spans="1:14">
      <c r="A3" s="2">
        <v>0.17</v>
      </c>
      <c r="B3" s="2">
        <f t="shared" ref="B3:B9" si="0">B2-0.125</f>
        <v>1979.875</v>
      </c>
      <c r="C3" s="2">
        <v>-75.259</v>
      </c>
      <c r="E3" s="3">
        <v>21</v>
      </c>
      <c r="F3" s="2">
        <v>0.28000000000000003</v>
      </c>
      <c r="G3" s="2">
        <f>G2-0.25</f>
        <v>1979.75</v>
      </c>
      <c r="H3" s="2">
        <v>4.66</v>
      </c>
      <c r="I3" s="5">
        <v>5.45</v>
      </c>
      <c r="J3" s="5">
        <v>0.11</v>
      </c>
      <c r="K3" s="2">
        <v>15.4</v>
      </c>
      <c r="L3" s="2">
        <v>107.05714</v>
      </c>
      <c r="M3" s="2">
        <v>0</v>
      </c>
      <c r="N3" s="2">
        <v>0</v>
      </c>
    </row>
    <row r="4" spans="1:14">
      <c r="A4" s="2">
        <v>0.25600000000000001</v>
      </c>
      <c r="B4" s="2">
        <f t="shared" si="0"/>
        <v>1979.75</v>
      </c>
      <c r="C4" s="2">
        <v>-77.522999999999996</v>
      </c>
      <c r="E4" s="3">
        <v>23</v>
      </c>
      <c r="F4" s="2">
        <v>0.44</v>
      </c>
      <c r="G4" s="2">
        <f>G3-0.25</f>
        <v>1979.5</v>
      </c>
      <c r="H4" s="2">
        <v>2.4300000000000002</v>
      </c>
      <c r="I4" s="2">
        <v>3.81</v>
      </c>
      <c r="J4" s="2">
        <v>0.13</v>
      </c>
      <c r="K4" s="2">
        <v>7.2</v>
      </c>
      <c r="L4" s="2">
        <v>55.87</v>
      </c>
      <c r="M4" s="2">
        <v>-7.1054274000000004E-15</v>
      </c>
      <c r="N4" s="2">
        <v>34.189863000000003</v>
      </c>
    </row>
    <row r="5" spans="1:14">
      <c r="A5" s="2">
        <v>0.34100000000000003</v>
      </c>
      <c r="B5" s="2">
        <f t="shared" si="0"/>
        <v>1979.625</v>
      </c>
      <c r="C5" s="2">
        <v>-77.522999999999996</v>
      </c>
      <c r="E5" s="3">
        <v>25</v>
      </c>
      <c r="F5" s="2">
        <v>0.6</v>
      </c>
      <c r="G5" s="2">
        <f>G4-0.25</f>
        <v>1979.25</v>
      </c>
      <c r="H5" s="2">
        <v>0.9</v>
      </c>
      <c r="I5" s="2">
        <v>1.95</v>
      </c>
      <c r="J5" s="2">
        <v>0.47</v>
      </c>
      <c r="K5" s="2">
        <v>2.83</v>
      </c>
      <c r="L5" s="2">
        <v>20.69</v>
      </c>
      <c r="M5" s="2">
        <v>0</v>
      </c>
      <c r="N5" s="2">
        <v>31.707204000000001</v>
      </c>
    </row>
    <row r="6" spans="1:14">
      <c r="A6" s="2">
        <v>0.42599999999999999</v>
      </c>
      <c r="B6" s="2">
        <f t="shared" si="0"/>
        <v>1979.5</v>
      </c>
      <c r="C6" s="2">
        <v>-77.522999999999996</v>
      </c>
      <c r="E6" s="3">
        <v>27</v>
      </c>
      <c r="F6" s="2">
        <v>0.76</v>
      </c>
      <c r="G6" s="2">
        <v>1979</v>
      </c>
      <c r="H6" s="2">
        <v>2.66</v>
      </c>
      <c r="I6" s="5">
        <v>3.1</v>
      </c>
      <c r="J6" s="5">
        <v>1.6</v>
      </c>
      <c r="K6" s="2">
        <v>1.55</v>
      </c>
      <c r="L6" s="2">
        <v>61.119895</v>
      </c>
      <c r="M6" s="2">
        <v>0</v>
      </c>
      <c r="N6" s="2">
        <v>-1.4210855000000001E-14</v>
      </c>
    </row>
    <row r="7" spans="1:14">
      <c r="A7" s="2">
        <v>0.51100000000000001</v>
      </c>
      <c r="B7" s="2">
        <f t="shared" si="0"/>
        <v>1979.375</v>
      </c>
      <c r="C7" s="2">
        <v>-77.522999999999996</v>
      </c>
      <c r="E7" s="3">
        <v>29</v>
      </c>
      <c r="F7" s="2">
        <v>0.92</v>
      </c>
      <c r="G7" s="2">
        <f t="shared" ref="G7:G15" si="1">G6-0.2</f>
        <v>1978.8</v>
      </c>
      <c r="H7" s="2">
        <v>6.24</v>
      </c>
      <c r="I7" s="2">
        <v>10.48</v>
      </c>
      <c r="J7" s="2">
        <v>2.72</v>
      </c>
      <c r="K7" s="2">
        <v>2.76</v>
      </c>
      <c r="L7" s="2">
        <v>143.46</v>
      </c>
      <c r="M7" s="2">
        <v>-2.8421708999999999E-14</v>
      </c>
      <c r="N7" s="2">
        <v>112.40383</v>
      </c>
    </row>
    <row r="8" spans="1:14">
      <c r="A8" s="2">
        <v>0.59699999999999998</v>
      </c>
      <c r="B8" s="2">
        <f t="shared" si="0"/>
        <v>1979.25</v>
      </c>
      <c r="C8" s="2">
        <v>-77.522999999999996</v>
      </c>
      <c r="E8" s="3">
        <v>31</v>
      </c>
      <c r="F8" s="2">
        <v>1.08</v>
      </c>
      <c r="G8" s="2">
        <f t="shared" si="1"/>
        <v>1978.6</v>
      </c>
      <c r="H8" s="2">
        <v>2.66</v>
      </c>
      <c r="I8" s="2">
        <v>2.35</v>
      </c>
      <c r="J8" s="2">
        <v>1.86</v>
      </c>
      <c r="K8" s="2">
        <v>3.19</v>
      </c>
      <c r="L8" s="2">
        <v>46.187508999999999</v>
      </c>
      <c r="M8" s="2">
        <v>14.962491</v>
      </c>
      <c r="N8" s="2">
        <v>0</v>
      </c>
    </row>
    <row r="9" spans="1:14">
      <c r="A9" s="2">
        <v>0.68200000000000005</v>
      </c>
      <c r="B9" s="2">
        <f t="shared" si="0"/>
        <v>1979.125</v>
      </c>
      <c r="C9" s="2">
        <v>-77.522999999999996</v>
      </c>
      <c r="E9" s="3">
        <v>33</v>
      </c>
      <c r="F9" s="2">
        <v>1.24</v>
      </c>
      <c r="G9" s="2">
        <f t="shared" si="1"/>
        <v>1978.3999999999999</v>
      </c>
      <c r="H9" s="2">
        <v>0.85</v>
      </c>
      <c r="I9" s="2">
        <v>1.03</v>
      </c>
      <c r="J9" s="2">
        <v>0.73</v>
      </c>
      <c r="K9" s="2">
        <v>9.8000000000000004E-2</v>
      </c>
      <c r="L9" s="2">
        <v>19.54</v>
      </c>
      <c r="M9" s="2">
        <v>0</v>
      </c>
      <c r="N9" s="2">
        <v>1.2650245</v>
      </c>
    </row>
    <row r="10" spans="1:14">
      <c r="A10" s="2">
        <v>0.76700000000000002</v>
      </c>
      <c r="B10" s="2">
        <v>1979</v>
      </c>
      <c r="C10" s="2">
        <v>-77.522999999999996</v>
      </c>
      <c r="E10" s="3">
        <v>35</v>
      </c>
      <c r="F10" s="2">
        <v>1.4</v>
      </c>
      <c r="G10" s="2">
        <f t="shared" si="1"/>
        <v>1978.1999999999998</v>
      </c>
      <c r="H10" s="2">
        <v>0.59</v>
      </c>
      <c r="I10" s="2">
        <v>0.55000000000000004</v>
      </c>
      <c r="J10" s="2">
        <v>1.06</v>
      </c>
      <c r="K10" s="2">
        <v>1.36</v>
      </c>
      <c r="L10" s="2">
        <v>10.811381000000001</v>
      </c>
      <c r="M10" s="2">
        <v>2.7486191999999998</v>
      </c>
      <c r="N10" s="2">
        <v>0</v>
      </c>
    </row>
    <row r="11" spans="1:14">
      <c r="A11" s="2">
        <v>0.85199999999999998</v>
      </c>
      <c r="B11" s="2">
        <f t="shared" ref="B11:B18" si="2">B10-0.1111</f>
        <v>1978.8888999999999</v>
      </c>
      <c r="C11" s="2">
        <v>-75.853999999999999</v>
      </c>
      <c r="E11" s="3">
        <v>37</v>
      </c>
      <c r="F11" s="2">
        <v>1.56</v>
      </c>
      <c r="G11" s="2">
        <f t="shared" si="1"/>
        <v>1977.9999999999998</v>
      </c>
      <c r="H11" s="2">
        <v>1.38</v>
      </c>
      <c r="I11" s="2">
        <v>2.5099999999999998</v>
      </c>
      <c r="J11" s="2">
        <v>3.35</v>
      </c>
      <c r="K11" s="2">
        <v>0.96</v>
      </c>
      <c r="L11" s="2">
        <v>31.73</v>
      </c>
      <c r="M11" s="2">
        <v>-3.5527137000000002E-15</v>
      </c>
      <c r="N11" s="2">
        <v>31.646121999999998</v>
      </c>
    </row>
    <row r="12" spans="1:14">
      <c r="A12" s="2">
        <v>0.93799999999999994</v>
      </c>
      <c r="B12" s="2">
        <f t="shared" si="2"/>
        <v>1978.7777999999998</v>
      </c>
      <c r="C12" s="2">
        <v>-75.408000000000001</v>
      </c>
      <c r="E12" s="3">
        <v>39</v>
      </c>
      <c r="F12" s="2">
        <v>1.72</v>
      </c>
      <c r="G12" s="2">
        <f t="shared" si="1"/>
        <v>1977.7999999999997</v>
      </c>
      <c r="H12" s="2">
        <v>3.76</v>
      </c>
      <c r="I12" s="2">
        <v>6.34</v>
      </c>
      <c r="J12" s="2">
        <v>3.24</v>
      </c>
      <c r="K12" s="2">
        <v>1.25</v>
      </c>
      <c r="L12" s="2">
        <v>86.44</v>
      </c>
      <c r="M12" s="2">
        <v>-1.4210855000000001E-14</v>
      </c>
      <c r="N12" s="2">
        <v>68.631787000000003</v>
      </c>
    </row>
    <row r="13" spans="1:14">
      <c r="A13" s="2">
        <v>1.0229999999999999</v>
      </c>
      <c r="B13" s="2">
        <f t="shared" si="2"/>
        <v>1978.6666999999998</v>
      </c>
      <c r="C13" s="2">
        <v>-75.408000000000001</v>
      </c>
      <c r="E13" s="3">
        <v>41</v>
      </c>
      <c r="F13" s="2">
        <v>1.88</v>
      </c>
      <c r="G13" s="2">
        <f t="shared" si="1"/>
        <v>1977.5999999999997</v>
      </c>
      <c r="H13" s="2">
        <v>3.67</v>
      </c>
      <c r="I13" s="2">
        <v>4.1100000000000003</v>
      </c>
      <c r="J13" s="2">
        <v>3.19</v>
      </c>
      <c r="K13" s="2">
        <v>4.0599999999999996</v>
      </c>
      <c r="L13" s="2">
        <v>80.779478999999995</v>
      </c>
      <c r="M13" s="2">
        <v>3.5905214000000001</v>
      </c>
      <c r="N13" s="2">
        <v>-2.8421708999999999E-14</v>
      </c>
    </row>
    <row r="14" spans="1:14">
      <c r="A14" s="2">
        <v>1.1080000000000001</v>
      </c>
      <c r="B14" s="2">
        <f t="shared" si="2"/>
        <v>1978.5555999999997</v>
      </c>
      <c r="C14" s="2">
        <v>-81.206999999999994</v>
      </c>
      <c r="E14" s="3">
        <v>43</v>
      </c>
      <c r="F14" s="2">
        <v>2.04</v>
      </c>
      <c r="G14" s="2">
        <f t="shared" si="1"/>
        <v>1977.3999999999996</v>
      </c>
      <c r="H14" s="2">
        <v>0.65</v>
      </c>
      <c r="I14" s="2">
        <v>1.4</v>
      </c>
      <c r="J14" s="2">
        <v>1.22</v>
      </c>
      <c r="K14" s="2">
        <v>0.39</v>
      </c>
      <c r="L14" s="2">
        <v>14.94</v>
      </c>
      <c r="M14" s="2">
        <v>0</v>
      </c>
      <c r="N14" s="2">
        <v>22.616308</v>
      </c>
    </row>
    <row r="15" spans="1:14">
      <c r="A15" s="2">
        <v>1.1930000000000001</v>
      </c>
      <c r="B15" s="2">
        <f t="shared" si="2"/>
        <v>1978.4444999999996</v>
      </c>
      <c r="C15" s="2">
        <v>-87.492000000000004</v>
      </c>
      <c r="E15" s="3">
        <v>45</v>
      </c>
      <c r="F15" s="2">
        <v>2.2000000000000002</v>
      </c>
      <c r="G15" s="2">
        <f t="shared" si="1"/>
        <v>1977.1999999999996</v>
      </c>
      <c r="H15" s="2">
        <v>0.2</v>
      </c>
      <c r="I15" s="2">
        <v>0.57999999999999996</v>
      </c>
      <c r="J15" s="2">
        <v>1.46</v>
      </c>
      <c r="K15" s="2">
        <v>0.83</v>
      </c>
      <c r="L15" s="2">
        <v>4.5999999999999996</v>
      </c>
      <c r="M15" s="2">
        <v>-8.8817842000000006E-16</v>
      </c>
      <c r="N15" s="2">
        <v>12.228716</v>
      </c>
    </row>
    <row r="16" spans="1:14">
      <c r="A16" s="2">
        <v>1.278</v>
      </c>
      <c r="B16" s="2">
        <f t="shared" si="2"/>
        <v>1978.3333999999995</v>
      </c>
      <c r="C16" s="2">
        <v>-87.951999999999998</v>
      </c>
      <c r="E16" s="3">
        <v>47</v>
      </c>
      <c r="F16" s="2">
        <v>2.36</v>
      </c>
      <c r="G16" s="2">
        <v>1977</v>
      </c>
      <c r="H16" s="2">
        <v>0.56000000000000005</v>
      </c>
      <c r="I16" s="2">
        <v>1.4</v>
      </c>
      <c r="J16" s="2">
        <v>1.53</v>
      </c>
      <c r="K16" s="2">
        <v>3.79</v>
      </c>
      <c r="L16" s="2">
        <v>12.87</v>
      </c>
      <c r="M16" s="2">
        <v>0</v>
      </c>
      <c r="N16" s="2">
        <v>26.338386</v>
      </c>
    </row>
    <row r="17" spans="1:14">
      <c r="A17" s="2">
        <v>1.3640000000000001</v>
      </c>
      <c r="B17" s="2">
        <f t="shared" si="2"/>
        <v>1978.2222999999994</v>
      </c>
      <c r="C17" s="2">
        <v>-88.399000000000001</v>
      </c>
      <c r="E17" s="3">
        <v>49</v>
      </c>
      <c r="F17" s="2">
        <v>2.52</v>
      </c>
      <c r="G17" s="2">
        <f t="shared" ref="G17:G22" si="3">G16-0.1428</f>
        <v>1976.8571999999999</v>
      </c>
      <c r="H17" s="2">
        <v>0.62</v>
      </c>
      <c r="I17" s="2">
        <v>0.94</v>
      </c>
      <c r="J17" s="2">
        <v>1.77</v>
      </c>
      <c r="K17" s="2">
        <v>1.57</v>
      </c>
      <c r="L17" s="2">
        <v>14.25</v>
      </c>
      <c r="M17" s="2">
        <v>-1.7763567999999999E-15</v>
      </c>
      <c r="N17" s="2">
        <v>7.5970009999999997</v>
      </c>
    </row>
    <row r="18" spans="1:14">
      <c r="A18" s="2">
        <v>1.4490000000000001</v>
      </c>
      <c r="B18" s="2">
        <f t="shared" si="2"/>
        <v>1978.1111999999994</v>
      </c>
      <c r="C18" s="2">
        <v>-131.36000000000001</v>
      </c>
      <c r="E18" s="3">
        <v>51</v>
      </c>
      <c r="F18" s="2">
        <v>2.68</v>
      </c>
      <c r="G18" s="2">
        <f t="shared" si="3"/>
        <v>1976.7143999999998</v>
      </c>
      <c r="H18" s="2">
        <v>15.2</v>
      </c>
      <c r="I18" s="2">
        <v>6.82</v>
      </c>
      <c r="J18" s="2">
        <v>1.9</v>
      </c>
      <c r="K18" s="2">
        <v>95.17</v>
      </c>
      <c r="L18" s="2">
        <v>134.0411</v>
      </c>
      <c r="M18" s="2">
        <v>215.40889999999999</v>
      </c>
      <c r="N18" s="2">
        <v>-2.8421708999999999E-14</v>
      </c>
    </row>
    <row r="19" spans="1:14">
      <c r="A19" s="2">
        <v>1.534</v>
      </c>
      <c r="B19" s="2">
        <v>1978</v>
      </c>
      <c r="C19" s="2">
        <v>-143.38</v>
      </c>
      <c r="E19" s="3">
        <v>53</v>
      </c>
      <c r="F19" s="2">
        <v>2.84</v>
      </c>
      <c r="G19" s="2">
        <f t="shared" si="3"/>
        <v>1976.5715999999998</v>
      </c>
      <c r="H19" s="2">
        <v>5.96</v>
      </c>
      <c r="I19" s="2">
        <v>6.66</v>
      </c>
      <c r="J19" s="2">
        <v>2.2999999999999998</v>
      </c>
      <c r="K19" s="2">
        <v>5.6</v>
      </c>
      <c r="L19" s="2">
        <v>130.89333999999999</v>
      </c>
      <c r="M19" s="2">
        <v>6.1266569999999998</v>
      </c>
      <c r="N19" s="2">
        <v>0</v>
      </c>
    </row>
    <row r="20" spans="1:14">
      <c r="A20" s="2">
        <v>1.619</v>
      </c>
      <c r="B20" s="2">
        <f t="shared" ref="B20:B28" si="4">B19-0.1</f>
        <v>1977.9</v>
      </c>
      <c r="C20" s="2">
        <v>-125.63</v>
      </c>
      <c r="E20" s="3">
        <v>55</v>
      </c>
      <c r="F20" s="2">
        <v>3</v>
      </c>
      <c r="G20" s="2">
        <f t="shared" si="3"/>
        <v>1976.4287999999997</v>
      </c>
      <c r="H20" s="2">
        <v>16.04</v>
      </c>
      <c r="I20" s="2">
        <v>25</v>
      </c>
      <c r="J20" s="2">
        <v>2.13</v>
      </c>
      <c r="K20" s="2">
        <v>24.36</v>
      </c>
      <c r="L20" s="2">
        <v>368.76</v>
      </c>
      <c r="M20" s="2">
        <v>-5.6843418999999997E-14</v>
      </c>
      <c r="N20" s="2">
        <v>220.43073000000001</v>
      </c>
    </row>
    <row r="21" spans="1:14">
      <c r="A21" s="2">
        <v>1.7050000000000001</v>
      </c>
      <c r="B21" s="2">
        <f t="shared" si="4"/>
        <v>1977.8000000000002</v>
      </c>
      <c r="C21" s="2">
        <v>-102.3</v>
      </c>
      <c r="E21" s="3">
        <v>57</v>
      </c>
      <c r="F21" s="2">
        <v>3.16</v>
      </c>
      <c r="G21" s="2">
        <f t="shared" si="3"/>
        <v>1976.2859999999996</v>
      </c>
      <c r="H21" s="2">
        <v>7.28</v>
      </c>
      <c r="I21" s="2">
        <v>30</v>
      </c>
      <c r="J21" s="2">
        <v>2.4700000000000002</v>
      </c>
      <c r="K21" s="2">
        <v>25.41</v>
      </c>
      <c r="L21" s="2">
        <v>167.37</v>
      </c>
      <c r="M21" s="2">
        <v>-2.8421708999999999E-14</v>
      </c>
      <c r="N21" s="2">
        <v>759.25112999999999</v>
      </c>
    </row>
    <row r="22" spans="1:14">
      <c r="A22" s="2">
        <v>1.79</v>
      </c>
      <c r="B22" s="2">
        <f t="shared" si="4"/>
        <v>1977.7000000000003</v>
      </c>
      <c r="C22" s="2">
        <v>-112.56</v>
      </c>
      <c r="E22" s="3">
        <v>59</v>
      </c>
      <c r="F22" s="2">
        <v>3.32</v>
      </c>
      <c r="G22" s="2">
        <f t="shared" si="3"/>
        <v>1976.1431999999995</v>
      </c>
      <c r="H22" s="2">
        <v>4.91</v>
      </c>
      <c r="I22" s="2">
        <v>3.63</v>
      </c>
      <c r="J22" s="2">
        <v>2.58</v>
      </c>
      <c r="K22" s="2">
        <v>15.96</v>
      </c>
      <c r="L22" s="2">
        <v>71.341766000000007</v>
      </c>
      <c r="M22" s="2">
        <v>41.538234000000003</v>
      </c>
      <c r="N22" s="2">
        <v>0</v>
      </c>
    </row>
    <row r="23" spans="1:14">
      <c r="A23" s="2">
        <v>1.875</v>
      </c>
      <c r="B23" s="2">
        <f t="shared" si="4"/>
        <v>1977.6000000000004</v>
      </c>
      <c r="C23" s="2">
        <v>-120.12</v>
      </c>
      <c r="E23" s="3">
        <v>61</v>
      </c>
      <c r="F23" s="2">
        <v>3.48</v>
      </c>
      <c r="G23" s="2">
        <v>1976</v>
      </c>
      <c r="H23" s="2">
        <v>16.86</v>
      </c>
      <c r="I23" s="2">
        <v>4.13</v>
      </c>
      <c r="J23" s="2">
        <v>2.04</v>
      </c>
      <c r="K23" s="5">
        <v>8.8000000000000007</v>
      </c>
      <c r="L23" s="2">
        <v>81.168777000000006</v>
      </c>
      <c r="M23" s="2">
        <v>306.44121999999999</v>
      </c>
      <c r="N23" s="2">
        <v>-2.8421708999999999E-14</v>
      </c>
    </row>
    <row r="24" spans="1:14">
      <c r="A24" s="2">
        <v>1.96</v>
      </c>
      <c r="B24" s="2">
        <f t="shared" si="4"/>
        <v>1977.5000000000005</v>
      </c>
      <c r="C24" s="2">
        <v>-138.44</v>
      </c>
      <c r="E24" s="3">
        <v>63</v>
      </c>
      <c r="F24" s="2">
        <v>3.64</v>
      </c>
      <c r="G24" s="2">
        <f t="shared" ref="G24:G32" si="5">G23-0.1</f>
        <v>1975.9</v>
      </c>
      <c r="H24" s="2">
        <v>6.27</v>
      </c>
      <c r="I24" s="2">
        <v>9.08</v>
      </c>
      <c r="J24" s="2">
        <v>1.88</v>
      </c>
      <c r="K24" s="2">
        <v>1.64</v>
      </c>
      <c r="L24" s="2">
        <v>144.15</v>
      </c>
      <c r="M24" s="2">
        <v>-2.8421708999999999E-14</v>
      </c>
      <c r="N24" s="2">
        <v>61.693136000000003</v>
      </c>
    </row>
    <row r="25" spans="1:14">
      <c r="A25" s="2">
        <v>2.0449999999999999</v>
      </c>
      <c r="B25" s="2">
        <f t="shared" si="4"/>
        <v>1977.4000000000005</v>
      </c>
      <c r="C25" s="2">
        <v>-138.1</v>
      </c>
      <c r="E25" s="3">
        <v>65</v>
      </c>
      <c r="F25" s="2">
        <v>3.8</v>
      </c>
      <c r="G25" s="2">
        <f t="shared" si="5"/>
        <v>1975.8000000000002</v>
      </c>
      <c r="H25" s="2">
        <v>10.11</v>
      </c>
      <c r="I25" s="2">
        <v>10.98</v>
      </c>
      <c r="J25" s="2">
        <v>1.39</v>
      </c>
      <c r="K25" s="2">
        <v>2.79</v>
      </c>
      <c r="L25" s="2">
        <v>215.79938999999999</v>
      </c>
      <c r="M25" s="2">
        <v>16.630611999999999</v>
      </c>
      <c r="N25" s="2">
        <v>-5.6843418999999997E-14</v>
      </c>
    </row>
    <row r="26" spans="1:14">
      <c r="A26" s="2">
        <v>2.1309999999999998</v>
      </c>
      <c r="B26" s="2">
        <f t="shared" si="4"/>
        <v>1977.3000000000006</v>
      </c>
      <c r="C26" s="2">
        <v>-122.24</v>
      </c>
      <c r="E26" s="3">
        <v>67</v>
      </c>
      <c r="F26" s="2">
        <v>3.96</v>
      </c>
      <c r="G26" s="2">
        <f t="shared" si="5"/>
        <v>1975.7000000000003</v>
      </c>
      <c r="H26" s="2">
        <v>28</v>
      </c>
      <c r="I26" s="2">
        <v>25</v>
      </c>
      <c r="J26" s="2">
        <v>3.04</v>
      </c>
      <c r="K26" s="2">
        <v>28.2</v>
      </c>
      <c r="L26" s="2">
        <v>491.35055999999997</v>
      </c>
      <c r="M26" s="2">
        <v>152.36944</v>
      </c>
      <c r="N26" s="2">
        <v>-1.1368684000000001E-13</v>
      </c>
    </row>
    <row r="27" spans="1:14">
      <c r="A27" s="2">
        <v>2.2160000000000002</v>
      </c>
      <c r="B27" s="2">
        <f t="shared" si="4"/>
        <v>1977.2000000000007</v>
      </c>
      <c r="C27" s="2">
        <v>-128.35</v>
      </c>
      <c r="E27" s="3">
        <v>69</v>
      </c>
      <c r="F27" s="2">
        <v>4.12</v>
      </c>
      <c r="G27" s="2">
        <f t="shared" si="5"/>
        <v>1975.6000000000004</v>
      </c>
      <c r="H27" s="2">
        <v>9.24</v>
      </c>
      <c r="I27" s="2">
        <v>7.19</v>
      </c>
      <c r="J27" s="2">
        <v>0.1</v>
      </c>
      <c r="K27" s="2">
        <v>60.48</v>
      </c>
      <c r="L27" s="2">
        <v>141.30985999999999</v>
      </c>
      <c r="M27" s="2">
        <v>71.120136000000002</v>
      </c>
      <c r="N27" s="2">
        <v>0</v>
      </c>
    </row>
    <row r="28" spans="1:14">
      <c r="A28" s="2">
        <v>2.3010000000000002</v>
      </c>
      <c r="B28" s="2">
        <f t="shared" si="4"/>
        <v>1977.1000000000008</v>
      </c>
      <c r="C28" s="2">
        <v>-135.53</v>
      </c>
      <c r="E28" s="3">
        <v>71</v>
      </c>
      <c r="F28" s="2">
        <v>4.28</v>
      </c>
      <c r="G28" s="2">
        <f t="shared" si="5"/>
        <v>1975.5000000000005</v>
      </c>
      <c r="H28" s="2">
        <v>3.5</v>
      </c>
      <c r="I28" s="2">
        <v>2.37</v>
      </c>
      <c r="J28" s="2">
        <v>0.36</v>
      </c>
      <c r="K28" s="2">
        <v>4.95</v>
      </c>
      <c r="L28" s="2">
        <v>46.582369</v>
      </c>
      <c r="M28" s="2">
        <v>33.887630999999999</v>
      </c>
      <c r="N28" s="2">
        <v>0</v>
      </c>
    </row>
    <row r="29" spans="1:14">
      <c r="A29" s="2">
        <v>2.3860000000000001</v>
      </c>
      <c r="B29" s="2">
        <v>1977</v>
      </c>
      <c r="C29" s="2">
        <v>-126.37</v>
      </c>
      <c r="E29" s="3">
        <v>73</v>
      </c>
      <c r="F29" s="2">
        <v>4.4400000000000004</v>
      </c>
      <c r="G29" s="2">
        <f t="shared" si="5"/>
        <v>1975.4000000000005</v>
      </c>
      <c r="H29" s="2">
        <v>0.56000000000000005</v>
      </c>
      <c r="I29" s="2">
        <v>0.55000000000000004</v>
      </c>
      <c r="J29" s="2">
        <v>0.2</v>
      </c>
      <c r="K29" s="2">
        <v>4.34</v>
      </c>
      <c r="L29" s="2">
        <v>10.811381000000001</v>
      </c>
      <c r="M29" s="2">
        <v>2.0586191999999999</v>
      </c>
      <c r="N29" s="2">
        <v>0</v>
      </c>
    </row>
    <row r="30" spans="1:14">
      <c r="A30" s="2">
        <v>2.472</v>
      </c>
      <c r="B30" s="2">
        <f t="shared" ref="B30:B41" si="6">B29-0.0769</f>
        <v>1976.9231</v>
      </c>
      <c r="C30" s="2">
        <v>-120.72</v>
      </c>
      <c r="E30" s="3">
        <v>75</v>
      </c>
      <c r="F30" s="2">
        <v>4.5999999999999996</v>
      </c>
      <c r="G30" s="2">
        <f t="shared" si="5"/>
        <v>1975.3000000000006</v>
      </c>
      <c r="H30" s="2">
        <v>0.93</v>
      </c>
      <c r="I30" s="2">
        <v>0.52</v>
      </c>
      <c r="J30" s="2">
        <v>0.16</v>
      </c>
      <c r="K30" s="2">
        <v>3.52</v>
      </c>
      <c r="L30" s="2">
        <v>10.221871</v>
      </c>
      <c r="M30" s="2">
        <v>11.158129000000001</v>
      </c>
      <c r="N30" s="2">
        <v>0</v>
      </c>
    </row>
    <row r="31" spans="1:14">
      <c r="A31" s="2">
        <v>2.5569999999999999</v>
      </c>
      <c r="B31" s="2">
        <f t="shared" si="6"/>
        <v>1976.8462</v>
      </c>
      <c r="C31" s="2">
        <v>-141.12</v>
      </c>
      <c r="E31" s="3">
        <v>77</v>
      </c>
      <c r="F31" s="2">
        <v>4.76</v>
      </c>
      <c r="G31" s="2">
        <f t="shared" si="5"/>
        <v>1975.2000000000007</v>
      </c>
      <c r="H31" s="2">
        <v>0.31</v>
      </c>
      <c r="I31" s="2">
        <v>2.17</v>
      </c>
      <c r="J31" s="2">
        <v>0.48</v>
      </c>
      <c r="K31" s="2">
        <v>2.19</v>
      </c>
      <c r="L31" s="2">
        <v>7.13</v>
      </c>
      <c r="M31" s="2">
        <v>-8.8817842000000006E-16</v>
      </c>
      <c r="N31" s="2">
        <v>63.869509999999998</v>
      </c>
    </row>
    <row r="32" spans="1:14">
      <c r="A32" s="2">
        <v>2.6419999999999999</v>
      </c>
      <c r="B32" s="2">
        <f t="shared" si="6"/>
        <v>1976.7692999999999</v>
      </c>
      <c r="C32" s="2">
        <v>-147.61000000000001</v>
      </c>
      <c r="E32" s="3">
        <v>79</v>
      </c>
      <c r="F32" s="2">
        <v>4.92</v>
      </c>
      <c r="G32" s="2">
        <f t="shared" si="5"/>
        <v>1975.1000000000008</v>
      </c>
      <c r="H32" s="2">
        <v>0.03</v>
      </c>
      <c r="I32" s="2">
        <v>0.97</v>
      </c>
      <c r="J32" s="2">
        <v>0.72</v>
      </c>
      <c r="K32" s="2">
        <v>1.69</v>
      </c>
      <c r="L32" s="2">
        <v>0.69</v>
      </c>
      <c r="M32" s="2">
        <v>-1.110223E-16</v>
      </c>
      <c r="N32" s="2">
        <v>33.039307000000001</v>
      </c>
    </row>
    <row r="33" spans="1:14">
      <c r="A33" s="2">
        <v>2.7269999999999999</v>
      </c>
      <c r="B33" s="2">
        <f t="shared" si="6"/>
        <v>1976.6923999999999</v>
      </c>
      <c r="C33" s="2">
        <v>-130.22999999999999</v>
      </c>
      <c r="E33" s="3">
        <v>81</v>
      </c>
      <c r="F33" s="2">
        <v>5.08</v>
      </c>
      <c r="G33" s="2">
        <v>1975</v>
      </c>
      <c r="H33" s="2">
        <v>5.37</v>
      </c>
      <c r="I33" s="2">
        <v>2.89</v>
      </c>
      <c r="J33" s="2">
        <v>0.82</v>
      </c>
      <c r="K33" s="2">
        <v>30.15</v>
      </c>
      <c r="L33" s="2">
        <v>56.798679</v>
      </c>
      <c r="M33" s="2">
        <v>66.661321000000001</v>
      </c>
      <c r="N33" s="2">
        <v>0</v>
      </c>
    </row>
    <row r="34" spans="1:14">
      <c r="A34" s="2">
        <v>2.8130000000000002</v>
      </c>
      <c r="B34" s="2">
        <f t="shared" si="6"/>
        <v>1976.6154999999999</v>
      </c>
      <c r="C34" s="2">
        <v>-128.58000000000001</v>
      </c>
      <c r="E34" s="3">
        <v>83</v>
      </c>
      <c r="F34" s="2">
        <v>5.24</v>
      </c>
      <c r="G34" s="2">
        <f>G33-0.2</f>
        <v>1974.8</v>
      </c>
      <c r="H34" s="2">
        <v>3.25</v>
      </c>
      <c r="I34" s="2">
        <v>0.92</v>
      </c>
      <c r="J34" s="2">
        <v>0.73</v>
      </c>
      <c r="K34" s="5">
        <v>22</v>
      </c>
      <c r="L34" s="2">
        <v>18.080144000000001</v>
      </c>
      <c r="M34" s="2">
        <v>56.639856000000002</v>
      </c>
      <c r="N34" s="2">
        <v>0</v>
      </c>
    </row>
    <row r="35" spans="1:14">
      <c r="A35" s="2">
        <v>2.8980000000000001</v>
      </c>
      <c r="B35" s="2">
        <f t="shared" si="6"/>
        <v>1976.5385999999999</v>
      </c>
      <c r="C35" s="2">
        <v>-126.46</v>
      </c>
      <c r="E35" s="3">
        <v>85</v>
      </c>
      <c r="F35" s="2">
        <v>5.4</v>
      </c>
      <c r="G35" s="2">
        <f>G34-0.2</f>
        <v>1974.6</v>
      </c>
      <c r="H35" s="2">
        <v>4.7699999999999996</v>
      </c>
      <c r="I35" s="2">
        <v>2.4900000000000002</v>
      </c>
      <c r="J35" s="2">
        <v>0.67</v>
      </c>
      <c r="K35" s="2">
        <v>13.86</v>
      </c>
      <c r="L35" s="2">
        <v>48.940407</v>
      </c>
      <c r="M35" s="2">
        <v>60.719593000000003</v>
      </c>
      <c r="N35" s="2">
        <v>-1.4210855000000001E-14</v>
      </c>
    </row>
    <row r="36" spans="1:14">
      <c r="A36" s="2">
        <v>2.9830000000000001</v>
      </c>
      <c r="B36" s="2">
        <f t="shared" si="6"/>
        <v>1976.4616999999998</v>
      </c>
      <c r="C36" s="2">
        <v>-126.38</v>
      </c>
      <c r="E36" s="3">
        <v>87</v>
      </c>
      <c r="F36" s="2">
        <v>5.56</v>
      </c>
      <c r="G36" s="2">
        <f>G35-0.2</f>
        <v>1974.3999999999999</v>
      </c>
      <c r="H36" s="2">
        <v>12.66</v>
      </c>
      <c r="I36" s="2">
        <v>1.02</v>
      </c>
      <c r="J36" s="2">
        <v>0.1</v>
      </c>
      <c r="K36" s="2">
        <v>8.2200000000000006</v>
      </c>
      <c r="L36" s="2">
        <v>20.048883</v>
      </c>
      <c r="M36" s="2">
        <v>271.00112000000001</v>
      </c>
      <c r="N36" s="2">
        <v>0</v>
      </c>
    </row>
    <row r="37" spans="1:14">
      <c r="A37" s="2">
        <v>3.0680000000000001</v>
      </c>
      <c r="B37" s="2">
        <f t="shared" si="6"/>
        <v>1976.3847999999998</v>
      </c>
      <c r="C37" s="2">
        <v>-126.16</v>
      </c>
      <c r="E37" s="3">
        <v>89</v>
      </c>
      <c r="F37" s="2">
        <v>5.72</v>
      </c>
      <c r="G37" s="2">
        <f>G36-0.2</f>
        <v>1974.1999999999998</v>
      </c>
      <c r="H37" s="2">
        <v>0.99</v>
      </c>
      <c r="I37" s="2">
        <v>2.75</v>
      </c>
      <c r="J37" s="2">
        <v>0.82</v>
      </c>
      <c r="K37" s="2">
        <v>6.26</v>
      </c>
      <c r="L37" s="2">
        <v>22.76</v>
      </c>
      <c r="M37" s="2">
        <v>0</v>
      </c>
      <c r="N37" s="2">
        <v>56.265126000000002</v>
      </c>
    </row>
    <row r="38" spans="1:14">
      <c r="A38" s="2">
        <v>3.153</v>
      </c>
      <c r="B38" s="2">
        <f t="shared" si="6"/>
        <v>1976.3078999999998</v>
      </c>
      <c r="C38" s="2">
        <v>-118.66</v>
      </c>
      <c r="E38" s="3">
        <v>91</v>
      </c>
      <c r="F38" s="2">
        <v>5.88</v>
      </c>
      <c r="G38" s="2">
        <v>1974</v>
      </c>
      <c r="H38" s="2">
        <v>2.5099999999999998</v>
      </c>
      <c r="I38" s="2">
        <v>4.05</v>
      </c>
      <c r="J38" s="2">
        <v>2.62</v>
      </c>
      <c r="K38" s="2">
        <v>4.9800000000000004</v>
      </c>
      <c r="L38" s="2">
        <v>57.7</v>
      </c>
      <c r="M38" s="2">
        <v>-7.1054274000000004E-15</v>
      </c>
      <c r="N38" s="2">
        <v>39.379330000000003</v>
      </c>
    </row>
    <row r="39" spans="1:14">
      <c r="A39" s="2">
        <v>3.2389999999999999</v>
      </c>
      <c r="B39" s="2">
        <f t="shared" si="6"/>
        <v>1976.2309999999998</v>
      </c>
      <c r="C39" s="2">
        <v>-100.48</v>
      </c>
      <c r="E39" s="3">
        <v>93</v>
      </c>
      <c r="F39" s="2">
        <v>6.04</v>
      </c>
      <c r="G39" s="2">
        <f>G38-0.25</f>
        <v>1973.75</v>
      </c>
      <c r="H39" s="2">
        <v>3.16</v>
      </c>
      <c r="I39" s="2">
        <v>1.73</v>
      </c>
      <c r="J39" s="2">
        <v>1.59</v>
      </c>
      <c r="K39" s="2">
        <v>8.59</v>
      </c>
      <c r="L39" s="2">
        <v>34.002459999999999</v>
      </c>
      <c r="M39" s="2">
        <v>38.647539999999999</v>
      </c>
      <c r="N39" s="2">
        <v>-7.1054274000000004E-15</v>
      </c>
    </row>
    <row r="40" spans="1:14">
      <c r="A40" s="2">
        <v>3.3239999999999998</v>
      </c>
      <c r="B40" s="2">
        <f t="shared" si="6"/>
        <v>1976.1540999999997</v>
      </c>
      <c r="C40" s="2">
        <v>-105.8</v>
      </c>
      <c r="E40" s="3">
        <v>95</v>
      </c>
      <c r="F40" s="2">
        <v>6.2</v>
      </c>
      <c r="G40" s="2">
        <f>G39-0.25</f>
        <v>1973.5</v>
      </c>
      <c r="H40" s="2">
        <v>0.85</v>
      </c>
      <c r="I40" s="2">
        <v>0.78</v>
      </c>
      <c r="J40" s="2">
        <v>1.1000000000000001</v>
      </c>
      <c r="K40" s="2">
        <v>2.16</v>
      </c>
      <c r="L40" s="2">
        <v>15.332807000000001</v>
      </c>
      <c r="M40" s="2">
        <v>4.2071930000000002</v>
      </c>
      <c r="N40" s="2">
        <v>0</v>
      </c>
    </row>
    <row r="41" spans="1:14">
      <c r="A41" s="2">
        <v>3.4089999999999998</v>
      </c>
      <c r="B41" s="2">
        <f t="shared" si="6"/>
        <v>1976.0771999999997</v>
      </c>
      <c r="C41" s="2">
        <v>-112.26</v>
      </c>
      <c r="E41" s="3">
        <v>97</v>
      </c>
      <c r="F41" s="2">
        <v>6.36</v>
      </c>
      <c r="G41" s="2">
        <f>G40-0.25</f>
        <v>1973.25</v>
      </c>
      <c r="H41" s="2">
        <v>0.06</v>
      </c>
      <c r="I41" s="2">
        <v>0.89</v>
      </c>
      <c r="J41" s="2">
        <v>1</v>
      </c>
      <c r="K41" s="2">
        <v>1.83</v>
      </c>
      <c r="L41" s="2">
        <v>1.38</v>
      </c>
      <c r="M41" s="2">
        <v>-2.2204459999999999E-16</v>
      </c>
      <c r="N41" s="2">
        <v>28.968615</v>
      </c>
    </row>
    <row r="42" spans="1:14">
      <c r="A42" s="2">
        <v>3.4940000000000002</v>
      </c>
      <c r="B42" s="2">
        <v>1976</v>
      </c>
      <c r="C42" s="2">
        <v>-92.024000000000001</v>
      </c>
      <c r="E42" s="3">
        <v>99</v>
      </c>
      <c r="F42" s="2">
        <v>6.52</v>
      </c>
      <c r="G42" s="2">
        <v>1973</v>
      </c>
      <c r="H42" s="2">
        <v>1.78</v>
      </c>
      <c r="I42" s="2">
        <v>1.68</v>
      </c>
      <c r="J42" s="2">
        <v>1.42</v>
      </c>
      <c r="K42" s="2">
        <v>4.32</v>
      </c>
      <c r="L42" s="2">
        <v>33.018090000000001</v>
      </c>
      <c r="M42" s="2">
        <v>7.9019095000000004</v>
      </c>
      <c r="N42" s="2">
        <v>-7.1054274000000004E-15</v>
      </c>
    </row>
    <row r="43" spans="1:14">
      <c r="A43" s="2">
        <v>3.58</v>
      </c>
      <c r="B43" s="2">
        <f t="shared" ref="B43:B60" si="7">B42-0.0526</f>
        <v>1975.9474</v>
      </c>
      <c r="C43" s="2">
        <v>-95.03</v>
      </c>
      <c r="E43" s="3">
        <v>101</v>
      </c>
      <c r="F43" s="2">
        <v>6.68</v>
      </c>
      <c r="G43" s="2">
        <f>G42-0.2</f>
        <v>1972.8</v>
      </c>
      <c r="H43" s="2">
        <v>1.44</v>
      </c>
      <c r="I43" s="2">
        <v>2.81</v>
      </c>
      <c r="J43" s="2">
        <v>3.93</v>
      </c>
      <c r="K43" s="2">
        <v>2.63</v>
      </c>
      <c r="L43" s="2">
        <v>33.11</v>
      </c>
      <c r="M43" s="2">
        <v>-7.1054274000000004E-15</v>
      </c>
      <c r="N43" s="2">
        <v>39.774737000000002</v>
      </c>
    </row>
    <row r="44" spans="1:14">
      <c r="A44" s="2">
        <v>3.665</v>
      </c>
      <c r="B44" s="2">
        <f t="shared" si="7"/>
        <v>1975.8948</v>
      </c>
      <c r="C44" s="2">
        <v>-110.45</v>
      </c>
      <c r="E44" s="3">
        <v>103</v>
      </c>
      <c r="F44" s="2">
        <v>6.84</v>
      </c>
      <c r="G44" s="2">
        <f>G43-0.2</f>
        <v>1972.6</v>
      </c>
      <c r="H44" s="2">
        <v>1.69</v>
      </c>
      <c r="I44" s="2">
        <v>1.39</v>
      </c>
      <c r="J44" s="2">
        <v>3.1</v>
      </c>
      <c r="K44" s="2">
        <v>2.68</v>
      </c>
      <c r="L44" s="2">
        <v>27.317644999999999</v>
      </c>
      <c r="M44" s="2">
        <v>11.532355000000001</v>
      </c>
      <c r="N44" s="2">
        <v>0</v>
      </c>
    </row>
    <row r="45" spans="1:14">
      <c r="A45" s="2">
        <v>3.75</v>
      </c>
      <c r="B45" s="2">
        <f t="shared" si="7"/>
        <v>1975.8422</v>
      </c>
      <c r="C45" s="2">
        <v>-108.92</v>
      </c>
      <c r="E45" s="3">
        <v>105</v>
      </c>
      <c r="F45" s="2">
        <v>7</v>
      </c>
      <c r="G45" s="2">
        <f>G44-0.2</f>
        <v>1972.3999999999999</v>
      </c>
      <c r="H45" s="2">
        <v>2.34</v>
      </c>
      <c r="I45" s="2">
        <v>2.44</v>
      </c>
      <c r="J45" s="2">
        <v>3.42</v>
      </c>
      <c r="K45" s="2">
        <v>5.26</v>
      </c>
      <c r="L45" s="2">
        <v>47.956037000000002</v>
      </c>
      <c r="M45" s="2">
        <v>5.8439626000000002</v>
      </c>
      <c r="N45" s="2">
        <v>0</v>
      </c>
    </row>
    <row r="46" spans="1:14">
      <c r="A46" s="2">
        <v>3.835</v>
      </c>
      <c r="B46" s="2">
        <f t="shared" si="7"/>
        <v>1975.7896000000001</v>
      </c>
      <c r="C46" s="2">
        <v>-105.62</v>
      </c>
      <c r="E46" s="3">
        <v>107</v>
      </c>
      <c r="F46" s="2">
        <v>7.16</v>
      </c>
      <c r="G46" s="2">
        <f>G45-0.2</f>
        <v>1972.1999999999998</v>
      </c>
      <c r="H46" s="2">
        <v>1.21</v>
      </c>
      <c r="I46" s="2">
        <v>1.81</v>
      </c>
      <c r="J46" s="2">
        <v>1.93</v>
      </c>
      <c r="K46" s="2">
        <v>6.24</v>
      </c>
      <c r="L46" s="2">
        <v>27.82</v>
      </c>
      <c r="M46" s="2">
        <v>-3.5527137000000002E-15</v>
      </c>
      <c r="N46" s="2">
        <v>13.946713000000001</v>
      </c>
    </row>
    <row r="47" spans="1:14">
      <c r="A47" s="2">
        <v>3.92</v>
      </c>
      <c r="B47" s="2">
        <f t="shared" si="7"/>
        <v>1975.7370000000001</v>
      </c>
      <c r="C47" s="2">
        <v>-89.805999999999997</v>
      </c>
      <c r="E47" s="3">
        <v>109</v>
      </c>
      <c r="F47" s="2">
        <v>7.32</v>
      </c>
      <c r="G47" s="2">
        <v>1972</v>
      </c>
      <c r="H47" s="2">
        <v>1.81</v>
      </c>
      <c r="I47" s="2">
        <v>1.21</v>
      </c>
      <c r="J47" s="2">
        <v>0.1</v>
      </c>
      <c r="K47" s="2">
        <v>6.83</v>
      </c>
      <c r="L47" s="2">
        <v>23.780588999999999</v>
      </c>
      <c r="M47" s="2">
        <v>17.829411</v>
      </c>
      <c r="N47" s="2">
        <v>0</v>
      </c>
    </row>
    <row r="48" spans="1:14">
      <c r="A48" s="2">
        <v>4.0060000000000002</v>
      </c>
      <c r="B48" s="2">
        <f t="shared" si="7"/>
        <v>1975.6844000000001</v>
      </c>
      <c r="C48" s="2">
        <v>-71.781999999999996</v>
      </c>
      <c r="E48" s="3">
        <v>111</v>
      </c>
      <c r="F48" s="2">
        <v>7.48</v>
      </c>
      <c r="G48" s="2">
        <f t="shared" ref="G48:G55" si="8">G47-0.11111</f>
        <v>1971.8888899999999</v>
      </c>
      <c r="H48" s="2">
        <v>1.44</v>
      </c>
      <c r="I48" s="2">
        <v>1.65</v>
      </c>
      <c r="J48" s="2">
        <v>0.66</v>
      </c>
      <c r="K48" s="2">
        <v>5.7</v>
      </c>
      <c r="L48" s="2">
        <v>32.428581000000001</v>
      </c>
      <c r="M48" s="2">
        <v>0.68141896999999996</v>
      </c>
      <c r="N48" s="2">
        <v>0</v>
      </c>
    </row>
    <row r="49" spans="1:14">
      <c r="A49" s="2">
        <v>4.0910000000000002</v>
      </c>
      <c r="B49" s="2">
        <f t="shared" si="7"/>
        <v>1975.6318000000001</v>
      </c>
      <c r="C49" s="2">
        <v>-82.613</v>
      </c>
      <c r="E49" s="3">
        <v>113</v>
      </c>
      <c r="F49" s="2">
        <v>7.64</v>
      </c>
      <c r="G49" s="2">
        <f t="shared" si="8"/>
        <v>1971.7777799999999</v>
      </c>
      <c r="H49" s="2">
        <v>1.19</v>
      </c>
      <c r="I49" s="2">
        <v>0.77</v>
      </c>
      <c r="J49" s="2">
        <v>0.1</v>
      </c>
      <c r="K49" s="2">
        <v>5.92</v>
      </c>
      <c r="L49" s="2">
        <v>15.132595999999999</v>
      </c>
      <c r="M49" s="2">
        <v>12.227404</v>
      </c>
      <c r="N49" s="2">
        <v>-3.5527137000000002E-15</v>
      </c>
    </row>
    <row r="50" spans="1:14">
      <c r="A50" s="2">
        <v>4.1760000000000002</v>
      </c>
      <c r="B50" s="2">
        <f t="shared" si="7"/>
        <v>1975.5792000000001</v>
      </c>
      <c r="C50" s="2">
        <v>-89.305000000000007</v>
      </c>
      <c r="E50" s="3">
        <v>115</v>
      </c>
      <c r="F50" s="2">
        <v>7.8</v>
      </c>
      <c r="G50" s="2">
        <f t="shared" si="8"/>
        <v>1971.6666699999998</v>
      </c>
      <c r="H50" s="2">
        <v>1.33</v>
      </c>
      <c r="I50" s="2">
        <v>3.85</v>
      </c>
      <c r="J50" s="2">
        <v>1.35</v>
      </c>
      <c r="K50" s="2">
        <v>5.04</v>
      </c>
      <c r="L50" s="2">
        <v>30.58</v>
      </c>
      <c r="M50" s="2">
        <v>0</v>
      </c>
      <c r="N50" s="2">
        <v>81.073943</v>
      </c>
    </row>
    <row r="51" spans="1:14">
      <c r="A51" s="2">
        <v>4.2610000000000001</v>
      </c>
      <c r="B51" s="2">
        <f t="shared" si="7"/>
        <v>1975.5266000000001</v>
      </c>
      <c r="C51" s="2">
        <v>-94.578000000000003</v>
      </c>
      <c r="E51" s="3">
        <v>117</v>
      </c>
      <c r="F51" s="2">
        <v>7.96</v>
      </c>
      <c r="G51" s="2">
        <f t="shared" si="8"/>
        <v>1971.5555599999998</v>
      </c>
      <c r="H51" s="2">
        <v>1.61</v>
      </c>
      <c r="I51" s="2">
        <v>1.07</v>
      </c>
      <c r="J51" s="2">
        <v>1.22</v>
      </c>
      <c r="K51" s="2">
        <v>5.74</v>
      </c>
      <c r="L51" s="2">
        <v>21.027691000000001</v>
      </c>
      <c r="M51" s="2">
        <v>15.982309000000001</v>
      </c>
      <c r="N51" s="2">
        <v>-7.1054274000000004E-15</v>
      </c>
    </row>
    <row r="52" spans="1:14">
      <c r="A52" s="2">
        <v>4.3470000000000004</v>
      </c>
      <c r="B52" s="2">
        <f t="shared" si="7"/>
        <v>1975.4740000000002</v>
      </c>
      <c r="C52" s="2">
        <v>-94.798000000000002</v>
      </c>
      <c r="E52" s="3">
        <v>119</v>
      </c>
      <c r="F52" s="2">
        <v>8.1199999999999992</v>
      </c>
      <c r="G52" s="2">
        <f t="shared" si="8"/>
        <v>1971.4444499999997</v>
      </c>
      <c r="H52" s="2">
        <v>0.82</v>
      </c>
      <c r="I52" s="2">
        <v>2.35</v>
      </c>
      <c r="J52" s="2">
        <v>4.4000000000000004</v>
      </c>
      <c r="K52" s="2">
        <v>2.2999999999999998</v>
      </c>
      <c r="L52" s="2">
        <v>18.850000000000001</v>
      </c>
      <c r="M52" s="2">
        <v>-3.5527137000000002E-15</v>
      </c>
      <c r="N52" s="2">
        <v>49.155717000000003</v>
      </c>
    </row>
    <row r="53" spans="1:14">
      <c r="A53" s="2">
        <v>4.4320000000000004</v>
      </c>
      <c r="B53" s="2">
        <f t="shared" si="7"/>
        <v>1975.4214000000002</v>
      </c>
      <c r="C53" s="2">
        <v>-92.024000000000001</v>
      </c>
      <c r="E53" s="3">
        <v>121</v>
      </c>
      <c r="F53" s="2">
        <v>8.2799999999999994</v>
      </c>
      <c r="G53" s="2">
        <f t="shared" si="8"/>
        <v>1971.3333399999997</v>
      </c>
      <c r="H53" s="2">
        <v>1.33</v>
      </c>
      <c r="I53" s="2">
        <v>1.43</v>
      </c>
      <c r="J53" s="2">
        <v>3.1</v>
      </c>
      <c r="K53" s="2">
        <v>2.1800000000000002</v>
      </c>
      <c r="L53" s="2">
        <v>28.107365999999999</v>
      </c>
      <c r="M53" s="2">
        <v>2.4726344</v>
      </c>
      <c r="N53" s="2">
        <v>0</v>
      </c>
    </row>
    <row r="54" spans="1:14">
      <c r="A54" s="2">
        <v>4.5170000000000003</v>
      </c>
      <c r="B54" s="2">
        <f t="shared" si="7"/>
        <v>1975.3688000000002</v>
      </c>
      <c r="C54" s="2">
        <v>-86.043000000000006</v>
      </c>
      <c r="E54" s="3">
        <v>123</v>
      </c>
      <c r="F54" s="2">
        <v>8.44</v>
      </c>
      <c r="G54" s="2">
        <f t="shared" si="8"/>
        <v>1971.2222299999996</v>
      </c>
      <c r="H54" s="2">
        <v>0.56000000000000005</v>
      </c>
      <c r="I54" s="2">
        <v>1.36</v>
      </c>
      <c r="J54" s="2">
        <v>1.92</v>
      </c>
      <c r="K54" s="2">
        <v>1.7</v>
      </c>
      <c r="L54" s="2">
        <v>12.87</v>
      </c>
      <c r="M54" s="2">
        <v>0</v>
      </c>
      <c r="N54" s="2">
        <v>24.918386000000002</v>
      </c>
    </row>
    <row r="55" spans="1:14">
      <c r="A55" s="2">
        <v>4.6020000000000003</v>
      </c>
      <c r="B55" s="2">
        <f t="shared" si="7"/>
        <v>1975.3162000000002</v>
      </c>
      <c r="C55" s="2">
        <v>-79.94</v>
      </c>
      <c r="E55" s="3">
        <v>125</v>
      </c>
      <c r="F55" s="2">
        <v>8.6</v>
      </c>
      <c r="G55" s="2">
        <f t="shared" si="8"/>
        <v>1971.1111199999996</v>
      </c>
      <c r="H55" s="2">
        <v>1.72</v>
      </c>
      <c r="I55" s="2">
        <v>1.3</v>
      </c>
      <c r="J55" s="2">
        <v>2</v>
      </c>
      <c r="K55" s="2">
        <v>2.4900000000000002</v>
      </c>
      <c r="L55" s="2">
        <v>25.549116999999999</v>
      </c>
      <c r="M55" s="2">
        <v>13.990883</v>
      </c>
      <c r="N55" s="2">
        <v>0</v>
      </c>
    </row>
    <row r="56" spans="1:14">
      <c r="A56" s="2">
        <v>4.6879999999999997</v>
      </c>
      <c r="B56" s="2">
        <f t="shared" si="7"/>
        <v>1975.2636000000002</v>
      </c>
      <c r="C56" s="2">
        <v>-82.281000000000006</v>
      </c>
      <c r="E56" s="3">
        <v>127</v>
      </c>
      <c r="F56" s="2">
        <v>8.76</v>
      </c>
      <c r="G56" s="2">
        <v>1971</v>
      </c>
      <c r="H56" s="2">
        <v>0.76</v>
      </c>
      <c r="I56" s="2">
        <v>1.25</v>
      </c>
      <c r="J56" s="2">
        <v>1.74</v>
      </c>
      <c r="K56" s="2">
        <v>0.25</v>
      </c>
      <c r="L56" s="2">
        <v>17.47</v>
      </c>
      <c r="M56" s="2">
        <v>0</v>
      </c>
      <c r="N56" s="2">
        <v>12.767102</v>
      </c>
    </row>
    <row r="57" spans="1:14">
      <c r="A57" s="2">
        <v>4.7729999999999997</v>
      </c>
      <c r="B57" s="2">
        <f t="shared" si="7"/>
        <v>1975.2110000000002</v>
      </c>
      <c r="C57" s="2">
        <v>-83.564999999999998</v>
      </c>
      <c r="E57" s="3">
        <v>129</v>
      </c>
      <c r="F57" s="2">
        <v>8.92</v>
      </c>
      <c r="G57" s="2">
        <f t="shared" ref="G57:G63" si="9">G56-0.125</f>
        <v>1970.875</v>
      </c>
      <c r="H57" s="2">
        <v>1.21</v>
      </c>
      <c r="I57" s="2">
        <v>0.92</v>
      </c>
      <c r="J57" s="2">
        <v>0.46</v>
      </c>
      <c r="K57" s="2">
        <v>5.5</v>
      </c>
      <c r="L57" s="2">
        <v>18.080144000000001</v>
      </c>
      <c r="M57" s="2">
        <v>9.7398565000000001</v>
      </c>
      <c r="N57" s="2">
        <v>0</v>
      </c>
    </row>
    <row r="58" spans="1:14">
      <c r="A58" s="2">
        <v>4.8579999999999997</v>
      </c>
      <c r="B58" s="2">
        <f t="shared" si="7"/>
        <v>1975.1584000000003</v>
      </c>
      <c r="C58" s="2">
        <v>-85.188000000000002</v>
      </c>
      <c r="E58" s="3">
        <v>131</v>
      </c>
      <c r="F58" s="2">
        <v>9.08</v>
      </c>
      <c r="G58" s="2">
        <f t="shared" si="9"/>
        <v>1970.75</v>
      </c>
      <c r="H58" s="2">
        <v>0.4</v>
      </c>
      <c r="I58" s="2">
        <v>0.89</v>
      </c>
      <c r="J58" s="2">
        <v>0.55000000000000004</v>
      </c>
      <c r="K58" s="2">
        <v>1.1399999999999999</v>
      </c>
      <c r="L58" s="2">
        <v>9.1999999999999993</v>
      </c>
      <c r="M58" s="2">
        <v>-1.7763567999999999E-15</v>
      </c>
      <c r="N58" s="2">
        <v>14.907432</v>
      </c>
    </row>
    <row r="59" spans="1:14">
      <c r="A59" s="2">
        <v>4.9429999999999996</v>
      </c>
      <c r="B59" s="2">
        <f t="shared" si="7"/>
        <v>1975.1058000000003</v>
      </c>
      <c r="C59" s="2">
        <v>-85.68</v>
      </c>
      <c r="E59" s="3">
        <v>133</v>
      </c>
      <c r="F59" s="2">
        <v>9.24</v>
      </c>
      <c r="G59" s="2">
        <f t="shared" si="9"/>
        <v>1970.625</v>
      </c>
      <c r="H59" s="2">
        <v>0.23</v>
      </c>
      <c r="I59" s="2">
        <v>2.0499999999999998</v>
      </c>
      <c r="J59" s="2">
        <v>0.46</v>
      </c>
      <c r="K59" s="2">
        <v>0.52</v>
      </c>
      <c r="L59" s="2">
        <v>5.29</v>
      </c>
      <c r="M59" s="2">
        <v>0</v>
      </c>
      <c r="N59" s="2">
        <v>62.938023999999999</v>
      </c>
    </row>
    <row r="60" spans="1:14">
      <c r="A60" s="2">
        <v>5.0279999999999996</v>
      </c>
      <c r="B60" s="2">
        <f t="shared" si="7"/>
        <v>1975.0532000000003</v>
      </c>
      <c r="C60" s="2">
        <v>-92.245999999999995</v>
      </c>
      <c r="E60" s="3">
        <v>135</v>
      </c>
      <c r="F60" s="2">
        <v>9.4</v>
      </c>
      <c r="G60" s="2">
        <f t="shared" si="9"/>
        <v>1970.5</v>
      </c>
      <c r="H60" s="2">
        <v>3.87</v>
      </c>
      <c r="I60" s="2">
        <v>1.8</v>
      </c>
      <c r="J60" s="2">
        <v>1.75</v>
      </c>
      <c r="K60" s="2">
        <v>1.52</v>
      </c>
      <c r="L60" s="2">
        <v>35.376128000000001</v>
      </c>
      <c r="M60" s="2">
        <v>53.593871999999998</v>
      </c>
      <c r="N60" s="2">
        <v>-7.1054274000000004E-15</v>
      </c>
    </row>
    <row r="61" spans="1:14">
      <c r="A61" s="2">
        <v>5.1139999999999999</v>
      </c>
      <c r="B61" s="2">
        <v>1975</v>
      </c>
      <c r="C61" s="2">
        <v>-93.575999999999993</v>
      </c>
      <c r="E61" s="3">
        <v>137</v>
      </c>
      <c r="F61" s="2">
        <v>9.56</v>
      </c>
      <c r="G61" s="2">
        <f t="shared" si="9"/>
        <v>1970.375</v>
      </c>
      <c r="H61" s="2">
        <v>1.1000000000000001</v>
      </c>
      <c r="I61" s="2">
        <v>2.02</v>
      </c>
      <c r="J61" s="2">
        <v>3.28</v>
      </c>
      <c r="K61" s="2">
        <v>7.58</v>
      </c>
      <c r="L61" s="2">
        <v>25.29</v>
      </c>
      <c r="M61" s="2">
        <v>-3.5527137000000002E-15</v>
      </c>
      <c r="N61" s="2">
        <v>25.91592</v>
      </c>
    </row>
    <row r="62" spans="1:14">
      <c r="A62" s="2">
        <v>5.1989999999999998</v>
      </c>
      <c r="B62" s="2">
        <f t="shared" ref="B62:B69" si="10">B61-0.1111</f>
        <v>1974.8888999999999</v>
      </c>
      <c r="C62" s="2">
        <v>-94.441000000000003</v>
      </c>
      <c r="E62" s="3">
        <v>139</v>
      </c>
      <c r="F62" s="2">
        <v>9.7200000000000006</v>
      </c>
      <c r="G62" s="2">
        <f t="shared" si="9"/>
        <v>1970.25</v>
      </c>
      <c r="H62" s="2">
        <v>0.82</v>
      </c>
      <c r="I62" s="2">
        <v>1.87</v>
      </c>
      <c r="J62" s="2">
        <v>2.2599999999999998</v>
      </c>
      <c r="K62" s="2">
        <v>2.94</v>
      </c>
      <c r="L62" s="2">
        <v>18.850000000000001</v>
      </c>
      <c r="M62" s="2">
        <v>-3.5527137000000002E-15</v>
      </c>
      <c r="N62" s="2">
        <v>32.195717000000002</v>
      </c>
    </row>
    <row r="63" spans="1:14">
      <c r="A63" s="2">
        <v>5.2839999999999998</v>
      </c>
      <c r="B63" s="2">
        <f t="shared" si="10"/>
        <v>1974.7777999999998</v>
      </c>
      <c r="C63" s="2">
        <v>-94.335999999999999</v>
      </c>
      <c r="E63" s="3">
        <v>141</v>
      </c>
      <c r="F63" s="2">
        <v>9.8800000000000008</v>
      </c>
      <c r="G63" s="2">
        <f t="shared" si="9"/>
        <v>1970.125</v>
      </c>
      <c r="H63" s="2">
        <v>4.04</v>
      </c>
      <c r="I63" s="2">
        <v>2.35</v>
      </c>
      <c r="J63" s="2">
        <v>1.1599999999999999</v>
      </c>
      <c r="K63" s="2">
        <v>8.41</v>
      </c>
      <c r="L63" s="2">
        <v>46.187508999999999</v>
      </c>
      <c r="M63" s="2">
        <v>46.692490999999997</v>
      </c>
      <c r="N63" s="2">
        <v>0</v>
      </c>
    </row>
    <row r="64" spans="1:14">
      <c r="A64" s="2">
        <v>5.3689999999999998</v>
      </c>
      <c r="B64" s="2">
        <f t="shared" si="10"/>
        <v>1974.6666999999998</v>
      </c>
      <c r="C64" s="2">
        <v>-93.837000000000003</v>
      </c>
      <c r="E64" s="3">
        <v>143</v>
      </c>
      <c r="F64" s="2">
        <v>10.039999999999999</v>
      </c>
      <c r="G64" s="2">
        <v>1970</v>
      </c>
      <c r="H64" s="2">
        <v>3.42</v>
      </c>
      <c r="I64" s="2">
        <v>4.38</v>
      </c>
      <c r="J64" s="2">
        <v>1.69</v>
      </c>
      <c r="K64" s="2">
        <v>3.39</v>
      </c>
      <c r="L64" s="2">
        <v>78.63</v>
      </c>
      <c r="M64" s="2">
        <v>0</v>
      </c>
      <c r="N64" s="2">
        <v>13.404989</v>
      </c>
    </row>
    <row r="65" spans="1:14">
      <c r="A65" s="2">
        <v>5.4550000000000001</v>
      </c>
      <c r="B65" s="2">
        <f t="shared" si="10"/>
        <v>1974.5555999999997</v>
      </c>
      <c r="C65" s="2">
        <v>-90.899000000000001</v>
      </c>
      <c r="E65" s="3">
        <v>145</v>
      </c>
      <c r="F65" s="2">
        <v>10.199999999999999</v>
      </c>
      <c r="G65" s="2">
        <f>G64-0.2</f>
        <v>1969.8</v>
      </c>
      <c r="H65" s="2">
        <v>6.21</v>
      </c>
      <c r="I65" s="2">
        <v>5.96</v>
      </c>
      <c r="J65" s="2">
        <v>2.89</v>
      </c>
      <c r="K65" s="5">
        <v>3.1</v>
      </c>
      <c r="L65" s="2">
        <v>117.13997999999999</v>
      </c>
      <c r="M65" s="2">
        <v>25.630023999999999</v>
      </c>
      <c r="N65" s="2">
        <v>-2.8421708999999999E-14</v>
      </c>
    </row>
    <row r="66" spans="1:14">
      <c r="A66" s="2">
        <v>5.54</v>
      </c>
      <c r="B66" s="2">
        <f t="shared" si="10"/>
        <v>1974.4444999999996</v>
      </c>
      <c r="C66" s="2">
        <v>-84.772999999999996</v>
      </c>
      <c r="E66" s="3">
        <v>147</v>
      </c>
      <c r="F66" s="2">
        <v>10.36</v>
      </c>
      <c r="G66" s="2">
        <f>G65-0.2</f>
        <v>1969.6</v>
      </c>
      <c r="H66" s="2">
        <v>0.99</v>
      </c>
      <c r="I66" s="2">
        <v>1.24</v>
      </c>
      <c r="J66" s="2">
        <v>2.76</v>
      </c>
      <c r="K66" s="2">
        <v>2.8</v>
      </c>
      <c r="L66" s="2">
        <v>22.76</v>
      </c>
      <c r="M66" s="2">
        <v>0</v>
      </c>
      <c r="N66" s="2">
        <v>2.8951258000000002</v>
      </c>
    </row>
    <row r="67" spans="1:14">
      <c r="A67" s="2">
        <v>5.625</v>
      </c>
      <c r="B67" s="2">
        <f t="shared" si="10"/>
        <v>1974.3333999999995</v>
      </c>
      <c r="C67" s="2">
        <v>-79.322000000000003</v>
      </c>
      <c r="E67" s="3">
        <v>149</v>
      </c>
      <c r="F67" s="2">
        <v>10.52</v>
      </c>
      <c r="G67" s="2">
        <f>G66-0.2</f>
        <v>1969.3999999999999</v>
      </c>
      <c r="H67" s="2">
        <v>1.81</v>
      </c>
      <c r="I67" s="2">
        <v>1.44</v>
      </c>
      <c r="J67" s="2">
        <v>1.93</v>
      </c>
      <c r="K67" s="2">
        <v>3.99</v>
      </c>
      <c r="L67" s="2">
        <v>28.302015000000001</v>
      </c>
      <c r="M67" s="2">
        <v>13.307985</v>
      </c>
      <c r="N67" s="2">
        <v>0</v>
      </c>
    </row>
    <row r="68" spans="1:14">
      <c r="A68" s="2">
        <v>5.71</v>
      </c>
      <c r="B68" s="2">
        <f t="shared" si="10"/>
        <v>1974.2222999999994</v>
      </c>
      <c r="C68" s="2">
        <v>-73.293000000000006</v>
      </c>
      <c r="E68" s="3">
        <v>151</v>
      </c>
      <c r="F68" s="2">
        <v>10.68</v>
      </c>
      <c r="G68" s="2">
        <f>G67-0.2</f>
        <v>1969.1999999999998</v>
      </c>
      <c r="H68" s="2">
        <v>0.93</v>
      </c>
      <c r="I68" s="2">
        <v>0.93</v>
      </c>
      <c r="J68" s="2">
        <v>1.41</v>
      </c>
      <c r="K68" s="2">
        <v>1.64</v>
      </c>
      <c r="L68" s="2">
        <v>18.280353999999999</v>
      </c>
      <c r="M68" s="2">
        <v>3.0996456999999999</v>
      </c>
      <c r="N68" s="2">
        <v>0</v>
      </c>
    </row>
    <row r="69" spans="1:14">
      <c r="A69" s="2">
        <v>5.7960000000000003</v>
      </c>
      <c r="B69" s="2">
        <f t="shared" si="10"/>
        <v>1974.1111999999994</v>
      </c>
      <c r="C69" s="2">
        <v>-78.584999999999994</v>
      </c>
      <c r="E69" s="3">
        <v>153</v>
      </c>
      <c r="F69" s="2">
        <v>10.84</v>
      </c>
      <c r="G69" s="2">
        <v>1969</v>
      </c>
      <c r="H69" s="2">
        <v>1.47</v>
      </c>
      <c r="I69" s="2">
        <v>1.97</v>
      </c>
      <c r="J69" s="2">
        <v>1.86</v>
      </c>
      <c r="K69" s="2">
        <v>4.42</v>
      </c>
      <c r="L69" s="2">
        <v>33.799999999999997</v>
      </c>
      <c r="M69" s="2">
        <v>-7.1054274000000004E-15</v>
      </c>
      <c r="N69" s="2">
        <v>8.8440443999999996</v>
      </c>
    </row>
    <row r="70" spans="1:14">
      <c r="A70" s="2">
        <v>5.8810000000000002</v>
      </c>
      <c r="B70" s="2">
        <v>1974</v>
      </c>
      <c r="C70" s="2">
        <v>-81.751999999999995</v>
      </c>
      <c r="E70" s="3">
        <v>155</v>
      </c>
      <c r="F70" s="2">
        <v>11</v>
      </c>
      <c r="G70" s="2">
        <f t="shared" ref="G70:G75" si="11">G69-0.1429</f>
        <v>1968.8570999999999</v>
      </c>
      <c r="H70" s="2">
        <v>7.06</v>
      </c>
      <c r="I70" s="5">
        <v>8.25</v>
      </c>
      <c r="J70" s="5">
        <v>0.99</v>
      </c>
      <c r="K70" s="5">
        <v>3.89</v>
      </c>
      <c r="L70" s="2">
        <v>162.22632999999999</v>
      </c>
      <c r="M70" s="2">
        <v>0</v>
      </c>
      <c r="N70" s="2">
        <v>0</v>
      </c>
    </row>
    <row r="71" spans="1:14">
      <c r="A71" s="2">
        <v>5.9660000000000002</v>
      </c>
      <c r="B71" s="2">
        <f t="shared" ref="B71:B77" si="12">B70-0.125</f>
        <v>1973.875</v>
      </c>
      <c r="C71" s="2">
        <v>-80.813999999999993</v>
      </c>
      <c r="E71" s="3">
        <v>157</v>
      </c>
      <c r="F71" s="2">
        <v>11.16</v>
      </c>
      <c r="G71" s="2">
        <f t="shared" si="11"/>
        <v>1968.7141999999999</v>
      </c>
      <c r="H71" s="2">
        <v>1.36</v>
      </c>
      <c r="I71" s="2">
        <v>0.98</v>
      </c>
      <c r="J71" s="2">
        <v>0.12</v>
      </c>
      <c r="K71" s="2">
        <v>3.37</v>
      </c>
      <c r="L71" s="2">
        <v>19.259162</v>
      </c>
      <c r="M71" s="2">
        <v>12.010838</v>
      </c>
      <c r="N71" s="2">
        <v>0</v>
      </c>
    </row>
    <row r="72" spans="1:14">
      <c r="A72" s="2">
        <v>6.0510000000000002</v>
      </c>
      <c r="B72" s="2">
        <f t="shared" si="12"/>
        <v>1973.75</v>
      </c>
      <c r="C72" s="2">
        <v>-80.543999999999997</v>
      </c>
      <c r="E72" s="3">
        <v>159</v>
      </c>
      <c r="F72" s="2">
        <v>11.32</v>
      </c>
      <c r="G72" s="2">
        <f t="shared" si="11"/>
        <v>1968.5712999999998</v>
      </c>
      <c r="H72" s="2">
        <v>1.67</v>
      </c>
      <c r="I72" s="2">
        <v>1.61</v>
      </c>
      <c r="J72" s="2">
        <v>0.4</v>
      </c>
      <c r="K72" s="2">
        <v>2.14</v>
      </c>
      <c r="L72" s="2">
        <v>31.644421999999999</v>
      </c>
      <c r="M72" s="2">
        <v>6.7455778000000004</v>
      </c>
      <c r="N72" s="2">
        <v>-7.1054274000000004E-15</v>
      </c>
    </row>
    <row r="73" spans="1:14">
      <c r="A73" s="2">
        <v>6.1360000000000001</v>
      </c>
      <c r="B73" s="2">
        <f t="shared" si="12"/>
        <v>1973.625</v>
      </c>
      <c r="C73" s="2">
        <v>-81.103999999999999</v>
      </c>
      <c r="E73" s="3">
        <v>161</v>
      </c>
      <c r="F73" s="2">
        <v>11.48</v>
      </c>
      <c r="G73" s="2">
        <f t="shared" si="11"/>
        <v>1968.4283999999998</v>
      </c>
      <c r="H73" s="2">
        <v>1.58</v>
      </c>
      <c r="I73" s="2">
        <v>1.23</v>
      </c>
      <c r="J73" s="2">
        <v>0.81</v>
      </c>
      <c r="K73" s="2">
        <v>3.61</v>
      </c>
      <c r="L73" s="2">
        <v>24.175449</v>
      </c>
      <c r="M73" s="2">
        <v>12.144551</v>
      </c>
      <c r="N73" s="2">
        <v>-7.1054274000000004E-15</v>
      </c>
    </row>
    <row r="74" spans="1:14">
      <c r="A74" s="2">
        <v>6.2220000000000004</v>
      </c>
      <c r="B74" s="2">
        <f t="shared" si="12"/>
        <v>1973.5</v>
      </c>
      <c r="C74" s="2">
        <v>-81.150999999999996</v>
      </c>
      <c r="E74" s="3">
        <v>163</v>
      </c>
      <c r="F74" s="2">
        <v>11.64</v>
      </c>
      <c r="G74" s="2">
        <f t="shared" si="11"/>
        <v>1968.2854999999997</v>
      </c>
      <c r="H74" s="2">
        <v>0.82</v>
      </c>
      <c r="I74" s="2">
        <v>0.93</v>
      </c>
      <c r="J74" s="2">
        <v>0.91</v>
      </c>
      <c r="K74" s="2">
        <v>1.26</v>
      </c>
      <c r="L74" s="2">
        <v>18.280353999999999</v>
      </c>
      <c r="M74" s="2">
        <v>0.56964570999999997</v>
      </c>
      <c r="N74" s="2">
        <v>0</v>
      </c>
    </row>
    <row r="75" spans="1:14">
      <c r="A75" s="2">
        <v>6.3070000000000004</v>
      </c>
      <c r="B75" s="2">
        <f t="shared" si="12"/>
        <v>1973.375</v>
      </c>
      <c r="C75" s="2">
        <v>-82.355999999999995</v>
      </c>
      <c r="E75" s="3">
        <v>165</v>
      </c>
      <c r="F75" s="2">
        <v>11.8</v>
      </c>
      <c r="G75" s="2">
        <f t="shared" si="11"/>
        <v>1968.1425999999997</v>
      </c>
      <c r="H75" s="2">
        <v>0.9</v>
      </c>
      <c r="I75" s="2">
        <v>0.47</v>
      </c>
      <c r="J75" s="2">
        <v>0.92</v>
      </c>
      <c r="K75" s="2">
        <v>0.7</v>
      </c>
      <c r="L75" s="2">
        <v>9.2375018000000004</v>
      </c>
      <c r="M75" s="2">
        <v>11.452498</v>
      </c>
      <c r="N75" s="2">
        <v>0</v>
      </c>
    </row>
    <row r="76" spans="1:14">
      <c r="A76" s="2">
        <v>6.3920000000000003</v>
      </c>
      <c r="B76" s="2">
        <f t="shared" si="12"/>
        <v>1973.25</v>
      </c>
      <c r="C76" s="2">
        <v>-83.19</v>
      </c>
      <c r="E76" s="3">
        <v>167</v>
      </c>
      <c r="F76" s="2">
        <v>11.96</v>
      </c>
      <c r="G76" s="2">
        <v>1968</v>
      </c>
      <c r="H76" s="2">
        <v>0.28000000000000003</v>
      </c>
      <c r="I76" s="2">
        <v>0.83</v>
      </c>
      <c r="J76" s="2">
        <v>1.27</v>
      </c>
      <c r="K76" s="2">
        <v>0.67</v>
      </c>
      <c r="L76" s="2">
        <v>6.44</v>
      </c>
      <c r="M76" s="2">
        <v>-8.8817842000000006E-16</v>
      </c>
      <c r="N76" s="2">
        <v>17.750202999999999</v>
      </c>
    </row>
    <row r="77" spans="1:14">
      <c r="A77" s="2">
        <v>6.4770000000000003</v>
      </c>
      <c r="B77" s="2">
        <f t="shared" si="12"/>
        <v>1973.125</v>
      </c>
      <c r="C77" s="2">
        <v>-87.795000000000002</v>
      </c>
      <c r="E77" s="3">
        <v>169</v>
      </c>
      <c r="F77" s="2">
        <v>12.12</v>
      </c>
      <c r="G77" s="2">
        <f>G76-0.25</f>
        <v>1967.75</v>
      </c>
      <c r="H77" s="2">
        <v>0.68</v>
      </c>
      <c r="I77" s="2">
        <v>0.86</v>
      </c>
      <c r="J77" s="2">
        <v>1.31</v>
      </c>
      <c r="K77" s="2">
        <v>2.52</v>
      </c>
      <c r="L77" s="2">
        <v>15.63</v>
      </c>
      <c r="M77" s="2">
        <v>0</v>
      </c>
      <c r="N77" s="2">
        <v>2.2856158</v>
      </c>
    </row>
    <row r="78" spans="1:14">
      <c r="A78" s="2">
        <v>6.5629999999999997</v>
      </c>
      <c r="B78" s="2">
        <v>1973</v>
      </c>
      <c r="C78" s="2">
        <v>-87.795000000000002</v>
      </c>
      <c r="E78" s="3">
        <v>171</v>
      </c>
      <c r="F78" s="2">
        <v>12.28</v>
      </c>
      <c r="G78" s="2">
        <f>G77-0.25</f>
        <v>1967.5</v>
      </c>
      <c r="H78" s="2">
        <v>1.1000000000000001</v>
      </c>
      <c r="I78" s="2">
        <v>1.39</v>
      </c>
      <c r="J78" s="2">
        <v>1.84</v>
      </c>
      <c r="K78" s="2">
        <v>1.36</v>
      </c>
      <c r="L78" s="2">
        <v>25.29</v>
      </c>
      <c r="M78" s="2">
        <v>-3.5527137000000002E-15</v>
      </c>
      <c r="N78" s="2">
        <v>3.6459196</v>
      </c>
    </row>
    <row r="79" spans="1:14">
      <c r="A79" s="2">
        <v>6.6479999999999997</v>
      </c>
      <c r="B79" s="2">
        <f t="shared" ref="B79:B86" si="13">B78-0.11111</f>
        <v>1972.8888899999999</v>
      </c>
      <c r="C79" s="2">
        <v>-87.795000000000002</v>
      </c>
      <c r="E79" s="3">
        <v>173</v>
      </c>
      <c r="F79" s="2">
        <v>12.44</v>
      </c>
      <c r="G79" s="2">
        <f>G78-0.25</f>
        <v>1967.25</v>
      </c>
      <c r="H79" s="2">
        <v>0.65</v>
      </c>
      <c r="I79" s="2">
        <v>0.5</v>
      </c>
      <c r="J79" s="2">
        <v>1.47</v>
      </c>
      <c r="K79" s="2">
        <v>3.25</v>
      </c>
      <c r="L79" s="2">
        <v>9.8270113000000006</v>
      </c>
      <c r="M79" s="2">
        <v>5.1129886999999998</v>
      </c>
      <c r="N79" s="2">
        <v>0</v>
      </c>
    </row>
    <row r="80" spans="1:14">
      <c r="A80" s="2">
        <v>6.7329999999999997</v>
      </c>
      <c r="B80" s="2">
        <f t="shared" si="13"/>
        <v>1972.7777799999999</v>
      </c>
      <c r="C80" s="2">
        <v>-94.415000000000006</v>
      </c>
      <c r="E80" s="3">
        <v>175</v>
      </c>
      <c r="F80" s="2">
        <v>12.6</v>
      </c>
      <c r="G80" s="2">
        <v>1967</v>
      </c>
      <c r="H80" s="2">
        <v>2.5099999999999998</v>
      </c>
      <c r="I80" s="5">
        <v>2.93</v>
      </c>
      <c r="J80" s="5">
        <v>2.0499999999999998</v>
      </c>
      <c r="K80" s="5">
        <v>3.41</v>
      </c>
      <c r="L80" s="2">
        <v>57.671819999999997</v>
      </c>
      <c r="M80" s="2">
        <v>0</v>
      </c>
      <c r="N80" s="2">
        <v>0</v>
      </c>
    </row>
    <row r="81" spans="1:14">
      <c r="A81" s="2">
        <v>6.8179999999999996</v>
      </c>
      <c r="B81" s="2">
        <f t="shared" si="13"/>
        <v>1972.6666699999998</v>
      </c>
      <c r="C81" s="2">
        <v>-94.616</v>
      </c>
      <c r="E81" s="3">
        <v>177</v>
      </c>
      <c r="F81" s="2">
        <v>12.76</v>
      </c>
      <c r="G81" s="2">
        <f>G80-0.1666</f>
        <v>1966.8334</v>
      </c>
      <c r="H81" s="2">
        <v>3.76</v>
      </c>
      <c r="I81" s="2">
        <v>2.27</v>
      </c>
      <c r="J81" s="2">
        <v>2.63</v>
      </c>
      <c r="K81" s="2">
        <v>3.57</v>
      </c>
      <c r="L81" s="2">
        <v>44.613630000000001</v>
      </c>
      <c r="M81" s="2">
        <v>41.826369999999997</v>
      </c>
      <c r="N81" s="2">
        <v>0</v>
      </c>
    </row>
    <row r="82" spans="1:14">
      <c r="A82" s="2">
        <v>6.9029999999999996</v>
      </c>
      <c r="B82" s="2">
        <f t="shared" si="13"/>
        <v>1972.5555599999998</v>
      </c>
      <c r="C82" s="2">
        <v>-90.513999999999996</v>
      </c>
      <c r="E82" s="3">
        <v>179</v>
      </c>
      <c r="F82" s="2">
        <v>12.92</v>
      </c>
      <c r="G82" s="2">
        <f>G81-0.1666</f>
        <v>1966.6668</v>
      </c>
      <c r="H82" s="2">
        <v>1.19</v>
      </c>
      <c r="I82" s="2">
        <v>0.78</v>
      </c>
      <c r="J82" s="2">
        <v>0.5</v>
      </c>
      <c r="K82" s="2">
        <v>5.08</v>
      </c>
      <c r="L82" s="2">
        <v>15.332807000000001</v>
      </c>
      <c r="M82" s="2">
        <v>12.027193</v>
      </c>
      <c r="N82" s="2">
        <v>0</v>
      </c>
    </row>
    <row r="83" spans="1:14">
      <c r="A83" s="2">
        <v>6.9889999999999999</v>
      </c>
      <c r="B83" s="2">
        <f t="shared" si="13"/>
        <v>1972.4444499999997</v>
      </c>
      <c r="C83" s="2">
        <v>-87.221999999999994</v>
      </c>
      <c r="E83" s="3">
        <v>181</v>
      </c>
      <c r="F83" s="2">
        <v>13.08</v>
      </c>
      <c r="G83" s="2">
        <f>G82-0.1666</f>
        <v>1966.5001999999999</v>
      </c>
      <c r="H83" s="2">
        <v>1.1000000000000001</v>
      </c>
      <c r="I83" s="2">
        <v>0.91</v>
      </c>
      <c r="J83" s="2">
        <v>0.1</v>
      </c>
      <c r="K83" s="2">
        <v>3.48</v>
      </c>
      <c r="L83" s="2">
        <v>17.885494000000001</v>
      </c>
      <c r="M83" s="2">
        <v>7.4045057999999999</v>
      </c>
      <c r="N83" s="2">
        <v>0</v>
      </c>
    </row>
    <row r="84" spans="1:14">
      <c r="A84" s="2">
        <v>7.0739999999999998</v>
      </c>
      <c r="B84" s="2">
        <f t="shared" si="13"/>
        <v>1972.3333399999997</v>
      </c>
      <c r="C84" s="2">
        <v>-85.68</v>
      </c>
      <c r="E84" s="3">
        <v>183</v>
      </c>
      <c r="F84" s="2">
        <v>13.24</v>
      </c>
      <c r="G84" s="2">
        <f>G83-0.1666</f>
        <v>1966.3335999999999</v>
      </c>
      <c r="H84" s="2">
        <v>1.64</v>
      </c>
      <c r="I84" s="2">
        <v>0.93</v>
      </c>
      <c r="J84" s="2">
        <v>0.1</v>
      </c>
      <c r="K84" s="2">
        <v>4.24</v>
      </c>
      <c r="L84" s="2">
        <v>18.280353999999999</v>
      </c>
      <c r="M84" s="2">
        <v>19.419646</v>
      </c>
      <c r="N84" s="2">
        <v>0</v>
      </c>
    </row>
    <row r="85" spans="1:14">
      <c r="A85" s="2">
        <v>7.1589999999999998</v>
      </c>
      <c r="B85" s="2">
        <f t="shared" si="13"/>
        <v>1972.2222299999996</v>
      </c>
      <c r="C85" s="2">
        <v>-84.875</v>
      </c>
      <c r="E85" s="3">
        <v>185</v>
      </c>
      <c r="F85" s="2">
        <v>13.4</v>
      </c>
      <c r="G85" s="2">
        <f>G84-0.1666</f>
        <v>1966.1669999999999</v>
      </c>
      <c r="H85" s="2">
        <v>0.42</v>
      </c>
      <c r="I85" s="2">
        <v>1.31</v>
      </c>
      <c r="J85" s="2">
        <v>1.7</v>
      </c>
      <c r="K85" s="2">
        <v>1.56</v>
      </c>
      <c r="L85" s="2">
        <v>9.66</v>
      </c>
      <c r="M85" s="2">
        <v>-1.7763567999999999E-15</v>
      </c>
      <c r="N85" s="2">
        <v>28.930304</v>
      </c>
    </row>
    <row r="86" spans="1:14">
      <c r="A86" s="2">
        <v>7.2439999999999998</v>
      </c>
      <c r="B86" s="2">
        <f t="shared" si="13"/>
        <v>1972.1111199999996</v>
      </c>
      <c r="C86" s="2">
        <v>-84.772999999999996</v>
      </c>
      <c r="E86" s="3">
        <v>187</v>
      </c>
      <c r="F86" s="2">
        <v>13.56</v>
      </c>
      <c r="G86" s="2">
        <v>1966</v>
      </c>
      <c r="H86" s="2">
        <v>0.65</v>
      </c>
      <c r="I86" s="2">
        <v>1.89</v>
      </c>
      <c r="J86" s="2">
        <v>1.1100000000000001</v>
      </c>
      <c r="K86" s="2">
        <v>2.06</v>
      </c>
      <c r="L86" s="2">
        <v>14.94</v>
      </c>
      <c r="M86" s="2">
        <v>0</v>
      </c>
      <c r="N86" s="2">
        <v>39.926307999999999</v>
      </c>
    </row>
    <row r="87" spans="1:14">
      <c r="A87" s="2">
        <v>7.33</v>
      </c>
      <c r="B87" s="2">
        <v>1972</v>
      </c>
      <c r="C87" s="2">
        <v>-85.938999999999993</v>
      </c>
      <c r="E87" s="3">
        <v>189</v>
      </c>
      <c r="F87" s="2">
        <v>13.72</v>
      </c>
      <c r="G87" s="2">
        <f>G86-0.25</f>
        <v>1965.75</v>
      </c>
      <c r="H87" s="2">
        <v>0.42</v>
      </c>
      <c r="I87" s="2">
        <v>0.93</v>
      </c>
      <c r="J87" s="2">
        <v>1.61</v>
      </c>
      <c r="K87" s="2">
        <v>2.59</v>
      </c>
      <c r="L87" s="2">
        <v>9.66</v>
      </c>
      <c r="M87" s="2">
        <v>-1.7763567999999999E-15</v>
      </c>
      <c r="N87" s="2">
        <v>15.500304</v>
      </c>
    </row>
    <row r="88" spans="1:14">
      <c r="A88" s="2">
        <v>7.415</v>
      </c>
      <c r="B88" s="2">
        <f t="shared" ref="B88:B103" si="14">B87-0.0588</f>
        <v>1971.9412</v>
      </c>
      <c r="C88" s="2">
        <v>-87.352999999999994</v>
      </c>
      <c r="E88" s="3">
        <v>191</v>
      </c>
      <c r="F88" s="2">
        <v>13.88</v>
      </c>
      <c r="G88" s="2">
        <f>G87-0.25</f>
        <v>1965.5</v>
      </c>
      <c r="H88" s="2">
        <v>1.02</v>
      </c>
      <c r="I88" s="2">
        <v>0.61</v>
      </c>
      <c r="J88" s="2">
        <v>0.1</v>
      </c>
      <c r="K88" s="2">
        <v>4.24</v>
      </c>
      <c r="L88" s="2">
        <v>11.990399999999999</v>
      </c>
      <c r="M88" s="2">
        <v>11.4596</v>
      </c>
      <c r="N88" s="2">
        <v>0</v>
      </c>
    </row>
    <row r="89" spans="1:14">
      <c r="A89" s="2">
        <v>7.5</v>
      </c>
      <c r="B89" s="2">
        <f t="shared" si="14"/>
        <v>1971.8824</v>
      </c>
      <c r="C89" s="2">
        <v>-85.378</v>
      </c>
      <c r="E89" s="3">
        <v>193</v>
      </c>
      <c r="F89" s="2">
        <v>14.04</v>
      </c>
      <c r="G89" s="2">
        <f>G88-0.25</f>
        <v>1965.25</v>
      </c>
      <c r="H89" s="2">
        <v>1.92</v>
      </c>
      <c r="I89" s="5">
        <v>2.2400000000000002</v>
      </c>
      <c r="J89" s="5">
        <v>0.52</v>
      </c>
      <c r="K89" s="2">
        <v>24.99</v>
      </c>
      <c r="L89" s="2">
        <v>44.107542000000002</v>
      </c>
      <c r="M89" s="2">
        <v>0</v>
      </c>
      <c r="N89" s="2">
        <v>0</v>
      </c>
    </row>
    <row r="90" spans="1:14">
      <c r="A90" s="2">
        <v>7.585</v>
      </c>
      <c r="B90" s="2">
        <f t="shared" si="14"/>
        <v>1971.8235999999999</v>
      </c>
      <c r="C90" s="2">
        <v>-86.385999999999996</v>
      </c>
      <c r="E90" s="3">
        <v>195</v>
      </c>
      <c r="F90" s="2">
        <v>14.2</v>
      </c>
      <c r="G90" s="2">
        <v>1965</v>
      </c>
      <c r="H90" s="2">
        <v>1.24</v>
      </c>
      <c r="I90" s="2">
        <v>1.06</v>
      </c>
      <c r="J90" s="2">
        <v>0.94</v>
      </c>
      <c r="K90" s="2">
        <v>3.7</v>
      </c>
      <c r="L90" s="2">
        <v>20.833041000000001</v>
      </c>
      <c r="M90" s="2">
        <v>7.6769585999999999</v>
      </c>
      <c r="N90" s="2">
        <v>0</v>
      </c>
    </row>
    <row r="91" spans="1:14">
      <c r="A91" s="2">
        <v>7.6710000000000003</v>
      </c>
      <c r="B91" s="2">
        <f t="shared" si="14"/>
        <v>1971.7647999999999</v>
      </c>
      <c r="C91" s="2">
        <v>-90.513999999999996</v>
      </c>
      <c r="E91" s="3">
        <v>197</v>
      </c>
      <c r="F91" s="2">
        <v>14.36</v>
      </c>
      <c r="G91" s="2">
        <f>G90-0.333</f>
        <v>1964.6669999999999</v>
      </c>
      <c r="H91" s="2">
        <v>0.62</v>
      </c>
      <c r="I91" s="2">
        <v>0.6</v>
      </c>
      <c r="J91" s="2">
        <v>0.56999999999999995</v>
      </c>
      <c r="K91" s="2">
        <v>1.64</v>
      </c>
      <c r="L91" s="2">
        <v>11.790189</v>
      </c>
      <c r="M91" s="2">
        <v>2.4598110000000002</v>
      </c>
      <c r="N91" s="2">
        <v>0</v>
      </c>
    </row>
    <row r="92" spans="1:14">
      <c r="A92" s="2">
        <v>7.7560000000000002</v>
      </c>
      <c r="B92" s="2">
        <f t="shared" si="14"/>
        <v>1971.7059999999999</v>
      </c>
      <c r="C92" s="2">
        <v>-94.203999999999994</v>
      </c>
      <c r="E92" s="3">
        <v>199</v>
      </c>
      <c r="F92" s="2">
        <v>14.52</v>
      </c>
      <c r="G92" s="2">
        <f>G91-0.333</f>
        <v>1964.3339999999998</v>
      </c>
      <c r="H92" s="2">
        <v>1.02</v>
      </c>
      <c r="I92" s="2">
        <v>0.9</v>
      </c>
      <c r="J92" s="2">
        <v>1.21</v>
      </c>
      <c r="K92" s="2">
        <v>1.07</v>
      </c>
      <c r="L92" s="2">
        <v>17.690844999999999</v>
      </c>
      <c r="M92" s="2">
        <v>5.7591552000000004</v>
      </c>
      <c r="N92" s="2">
        <v>-3.5527137000000002E-15</v>
      </c>
    </row>
    <row r="93" spans="1:14">
      <c r="A93" s="2">
        <v>7.8410000000000002</v>
      </c>
      <c r="B93" s="2">
        <f t="shared" si="14"/>
        <v>1971.6471999999999</v>
      </c>
      <c r="C93" s="2">
        <v>-100.79</v>
      </c>
      <c r="E93" s="3">
        <v>201</v>
      </c>
      <c r="F93" s="2">
        <v>14.68</v>
      </c>
      <c r="G93" s="2">
        <v>1964</v>
      </c>
      <c r="H93" s="2">
        <v>1.47</v>
      </c>
      <c r="I93" s="2">
        <v>0.96</v>
      </c>
      <c r="J93" s="2">
        <v>1.63</v>
      </c>
      <c r="K93" s="2">
        <v>2.35</v>
      </c>
      <c r="L93" s="2">
        <v>18.869864</v>
      </c>
      <c r="M93" s="2">
        <v>14.930135999999999</v>
      </c>
      <c r="N93" s="2">
        <v>0</v>
      </c>
    </row>
    <row r="94" spans="1:14">
      <c r="A94" s="2">
        <v>7.9260000000000002</v>
      </c>
      <c r="B94" s="2">
        <f t="shared" si="14"/>
        <v>1971.5883999999999</v>
      </c>
      <c r="C94" s="2">
        <v>-92.156000000000006</v>
      </c>
      <c r="E94" s="3">
        <v>203</v>
      </c>
      <c r="F94" s="2">
        <v>14.84</v>
      </c>
      <c r="G94" s="2">
        <f>G93-0.166666</f>
        <v>1963.8333339999999</v>
      </c>
      <c r="H94" s="2">
        <v>5.17</v>
      </c>
      <c r="I94" s="2">
        <v>1.46</v>
      </c>
      <c r="J94" s="2">
        <v>1.28</v>
      </c>
      <c r="K94" s="2">
        <v>73.64</v>
      </c>
      <c r="L94" s="2">
        <v>28.696874999999999</v>
      </c>
      <c r="M94" s="2">
        <v>90.163124999999994</v>
      </c>
      <c r="N94" s="2">
        <v>-7.1054274000000004E-15</v>
      </c>
    </row>
    <row r="95" spans="1:14">
      <c r="A95" s="2">
        <v>8.0109999999999992</v>
      </c>
      <c r="B95" s="2">
        <f t="shared" si="14"/>
        <v>1971.5295999999998</v>
      </c>
      <c r="C95" s="2">
        <v>-83.867000000000004</v>
      </c>
      <c r="E95" s="3">
        <v>205</v>
      </c>
      <c r="F95" s="2">
        <v>15</v>
      </c>
      <c r="G95" s="2">
        <f>G94-0.166666</f>
        <v>1963.6666679999998</v>
      </c>
      <c r="H95" s="2">
        <v>1.07</v>
      </c>
      <c r="I95" s="2">
        <v>1.95</v>
      </c>
      <c r="J95" s="2">
        <v>1.89</v>
      </c>
      <c r="K95" s="2">
        <v>1.63</v>
      </c>
      <c r="L95" s="2">
        <v>24.6</v>
      </c>
      <c r="M95" s="2">
        <v>-3.5527137000000002E-15</v>
      </c>
      <c r="N95" s="2">
        <v>24.676611999999999</v>
      </c>
    </row>
    <row r="96" spans="1:14">
      <c r="A96" s="2">
        <v>8.0969999999999995</v>
      </c>
      <c r="B96" s="2">
        <f t="shared" si="14"/>
        <v>1971.4707999999998</v>
      </c>
      <c r="C96" s="2">
        <v>-80.673000000000002</v>
      </c>
      <c r="E96" s="3">
        <v>207</v>
      </c>
      <c r="F96" s="2">
        <v>15.16</v>
      </c>
      <c r="G96" s="2">
        <f>G95-0.166666</f>
        <v>1963.5000019999998</v>
      </c>
      <c r="H96" s="2">
        <v>1.1000000000000001</v>
      </c>
      <c r="I96" s="2">
        <v>1.06</v>
      </c>
      <c r="J96" s="2">
        <v>1.32</v>
      </c>
      <c r="K96" s="2">
        <v>2.63</v>
      </c>
      <c r="L96" s="2">
        <v>20.833041000000001</v>
      </c>
      <c r="M96" s="2">
        <v>4.4569586000000001</v>
      </c>
      <c r="N96" s="2">
        <v>0</v>
      </c>
    </row>
    <row r="97" spans="1:14">
      <c r="A97" s="2">
        <v>8.1820000000000004</v>
      </c>
      <c r="B97" s="2">
        <f t="shared" si="14"/>
        <v>1971.4119999999998</v>
      </c>
      <c r="C97" s="2">
        <v>-79.033000000000001</v>
      </c>
      <c r="E97" s="3">
        <v>209</v>
      </c>
      <c r="F97" s="2">
        <v>15.32</v>
      </c>
      <c r="G97" s="2">
        <f>G96-0.166666</f>
        <v>1963.3333359999997</v>
      </c>
      <c r="H97" s="2">
        <v>1.67</v>
      </c>
      <c r="I97" s="2">
        <v>1.01</v>
      </c>
      <c r="J97" s="2">
        <v>0.1</v>
      </c>
      <c r="K97" s="2">
        <v>7.84</v>
      </c>
      <c r="L97" s="2">
        <v>19.848672000000001</v>
      </c>
      <c r="M97" s="2">
        <v>18.541328</v>
      </c>
      <c r="N97" s="2">
        <v>0</v>
      </c>
    </row>
    <row r="98" spans="1:14">
      <c r="A98" s="2">
        <v>8.2669999999999995</v>
      </c>
      <c r="B98" s="2">
        <f t="shared" si="14"/>
        <v>1971.3531999999998</v>
      </c>
      <c r="C98" s="2">
        <v>-77.260000000000005</v>
      </c>
      <c r="E98" s="3">
        <v>211</v>
      </c>
      <c r="F98" s="2">
        <v>15.48</v>
      </c>
      <c r="G98" s="2">
        <f>G97-0.166666</f>
        <v>1963.1666699999996</v>
      </c>
      <c r="H98" s="2">
        <v>9.0399999999999991</v>
      </c>
      <c r="I98" s="2">
        <v>0.97</v>
      </c>
      <c r="J98" s="2">
        <v>0.1</v>
      </c>
      <c r="K98" s="5">
        <v>6.32</v>
      </c>
      <c r="L98" s="2">
        <v>19.064513000000002</v>
      </c>
      <c r="M98" s="2">
        <v>188.76549</v>
      </c>
      <c r="N98" s="2">
        <v>0</v>
      </c>
    </row>
    <row r="99" spans="1:14">
      <c r="A99" s="2">
        <v>8.3520000000000003</v>
      </c>
      <c r="B99" s="2">
        <f t="shared" si="14"/>
        <v>1971.2943999999998</v>
      </c>
      <c r="C99" s="2">
        <v>-76.918000000000006</v>
      </c>
      <c r="E99" s="3">
        <v>213</v>
      </c>
      <c r="F99" s="2">
        <v>15.64</v>
      </c>
      <c r="G99" s="2">
        <v>1963</v>
      </c>
      <c r="H99" s="2">
        <v>1.81</v>
      </c>
      <c r="I99" s="2">
        <v>1.41</v>
      </c>
      <c r="J99" s="2">
        <v>0.79</v>
      </c>
      <c r="K99" s="2">
        <v>4.8099999999999996</v>
      </c>
      <c r="L99" s="2">
        <v>27.712505</v>
      </c>
      <c r="M99" s="2">
        <v>13.897494999999999</v>
      </c>
      <c r="N99" s="2">
        <v>0</v>
      </c>
    </row>
    <row r="100" spans="1:14">
      <c r="A100" s="2">
        <v>8.4380000000000006</v>
      </c>
      <c r="B100" s="2">
        <f t="shared" si="14"/>
        <v>1971.2355999999997</v>
      </c>
      <c r="C100" s="2">
        <v>-76.034999999999997</v>
      </c>
      <c r="E100" s="3">
        <v>215</v>
      </c>
      <c r="F100" s="2">
        <v>15.8</v>
      </c>
      <c r="G100" s="2">
        <f>G99-0.25</f>
        <v>1962.75</v>
      </c>
      <c r="H100" s="2">
        <v>2.15</v>
      </c>
      <c r="I100" s="2">
        <v>2.4900000000000002</v>
      </c>
      <c r="J100" s="2">
        <v>1.17</v>
      </c>
      <c r="K100" s="2">
        <v>3.61</v>
      </c>
      <c r="L100" s="2">
        <v>48.940407</v>
      </c>
      <c r="M100" s="2">
        <v>0.48959301999999999</v>
      </c>
      <c r="N100" s="2">
        <v>-1.4210855000000001E-14</v>
      </c>
    </row>
    <row r="101" spans="1:14">
      <c r="A101" s="2">
        <v>8.5229999999999997</v>
      </c>
      <c r="B101" s="2">
        <f t="shared" si="14"/>
        <v>1971.1767999999997</v>
      </c>
      <c r="C101" s="2">
        <v>-76.012</v>
      </c>
      <c r="E101" s="3">
        <v>217</v>
      </c>
      <c r="F101" s="2">
        <v>15.96</v>
      </c>
      <c r="G101" s="2">
        <f>G100-0.25</f>
        <v>1962.5</v>
      </c>
      <c r="H101" s="2">
        <v>2.66</v>
      </c>
      <c r="I101" s="2">
        <v>2.4700000000000002</v>
      </c>
      <c r="J101" s="2">
        <v>0.69</v>
      </c>
      <c r="K101" s="2">
        <v>1.77</v>
      </c>
      <c r="L101" s="2">
        <v>48.545546999999999</v>
      </c>
      <c r="M101" s="2">
        <v>12.604452999999999</v>
      </c>
      <c r="N101" s="2">
        <v>0</v>
      </c>
    </row>
    <row r="102" spans="1:14">
      <c r="A102" s="2">
        <v>8.6080000000000005</v>
      </c>
      <c r="B102" s="2">
        <f t="shared" si="14"/>
        <v>1971.1179999999997</v>
      </c>
      <c r="C102" s="2">
        <v>-79.784999999999997</v>
      </c>
      <c r="E102" s="3">
        <v>219</v>
      </c>
      <c r="F102" s="2">
        <v>16.12</v>
      </c>
      <c r="G102" s="2">
        <f>G101-0.25</f>
        <v>1962.25</v>
      </c>
      <c r="H102" s="2">
        <v>0.88</v>
      </c>
      <c r="I102" s="2">
        <v>7.3</v>
      </c>
      <c r="J102" s="2">
        <v>0.76</v>
      </c>
      <c r="K102" s="2">
        <v>2.52</v>
      </c>
      <c r="L102" s="2">
        <v>20.23</v>
      </c>
      <c r="M102" s="2">
        <v>0</v>
      </c>
      <c r="N102" s="2">
        <v>221.60433</v>
      </c>
    </row>
    <row r="103" spans="1:14">
      <c r="A103" s="2">
        <v>8.6929999999999996</v>
      </c>
      <c r="B103" s="2">
        <f t="shared" si="14"/>
        <v>1971.0591999999997</v>
      </c>
      <c r="C103" s="2">
        <v>-82.355999999999995</v>
      </c>
      <c r="E103" s="3">
        <v>221</v>
      </c>
      <c r="F103" s="2">
        <v>16.28</v>
      </c>
      <c r="G103" s="2">
        <v>1962</v>
      </c>
      <c r="H103" s="2">
        <v>0.85</v>
      </c>
      <c r="I103" s="2">
        <v>1.43</v>
      </c>
      <c r="J103" s="2">
        <v>2.31</v>
      </c>
      <c r="K103" s="2">
        <v>0.35</v>
      </c>
      <c r="L103" s="2">
        <v>19.54</v>
      </c>
      <c r="M103" s="2">
        <v>0</v>
      </c>
      <c r="N103" s="2">
        <v>15.405025</v>
      </c>
    </row>
    <row r="104" spans="1:14">
      <c r="A104" s="2">
        <v>8.7780000000000005</v>
      </c>
      <c r="B104" s="2">
        <v>1971</v>
      </c>
      <c r="C104" s="2">
        <v>-92.971999999999994</v>
      </c>
      <c r="E104" s="3">
        <v>223</v>
      </c>
      <c r="F104" s="2">
        <v>16.440000000000001</v>
      </c>
      <c r="G104" s="2">
        <v>1961.8</v>
      </c>
      <c r="H104" s="2">
        <v>1.55</v>
      </c>
      <c r="I104" s="2">
        <v>1.45</v>
      </c>
      <c r="J104" s="2">
        <v>1.52</v>
      </c>
      <c r="K104" s="2">
        <v>2.9</v>
      </c>
      <c r="L104" s="2">
        <v>28.496663999999999</v>
      </c>
      <c r="M104" s="2">
        <v>7.1333358000000002</v>
      </c>
      <c r="N104" s="2">
        <v>0</v>
      </c>
    </row>
    <row r="105" spans="1:14">
      <c r="A105" s="2">
        <v>8.8640000000000008</v>
      </c>
      <c r="B105" s="2">
        <f t="shared" ref="B105:B118" si="15">B104-0.06666</f>
        <v>1970.93334</v>
      </c>
      <c r="C105" s="2">
        <v>-98.507999999999996</v>
      </c>
      <c r="E105" s="3">
        <v>225</v>
      </c>
      <c r="F105" s="2">
        <v>16.600000000000001</v>
      </c>
      <c r="G105" s="2">
        <v>1961.6</v>
      </c>
      <c r="H105" s="2">
        <v>1.02</v>
      </c>
      <c r="I105" s="2">
        <v>1.33</v>
      </c>
      <c r="J105" s="2">
        <v>1.37</v>
      </c>
      <c r="K105" s="2">
        <v>1.93</v>
      </c>
      <c r="L105" s="2">
        <v>23.45</v>
      </c>
      <c r="M105" s="2">
        <v>0</v>
      </c>
      <c r="N105" s="2">
        <v>4.8344332000000003</v>
      </c>
    </row>
    <row r="106" spans="1:14">
      <c r="A106" s="2">
        <v>8.9489999999999998</v>
      </c>
      <c r="B106" s="2">
        <f t="shared" si="15"/>
        <v>1970.8666800000001</v>
      </c>
      <c r="C106" s="2">
        <v>-103.2</v>
      </c>
    </row>
    <row r="107" spans="1:14">
      <c r="A107" s="2">
        <v>9.0340000000000007</v>
      </c>
      <c r="B107" s="2">
        <f t="shared" si="15"/>
        <v>1970.8000200000001</v>
      </c>
      <c r="C107" s="2">
        <v>-106.49</v>
      </c>
    </row>
    <row r="108" spans="1:14">
      <c r="A108" s="2">
        <v>9.1189999999999998</v>
      </c>
      <c r="B108" s="2">
        <f t="shared" si="15"/>
        <v>1970.7333600000002</v>
      </c>
      <c r="C108" s="2">
        <v>-106.53</v>
      </c>
    </row>
    <row r="109" spans="1:14">
      <c r="A109" s="2">
        <v>9.2050000000000001</v>
      </c>
      <c r="B109" s="2">
        <f t="shared" si="15"/>
        <v>1970.6667000000002</v>
      </c>
      <c r="C109" s="2">
        <v>-81.447000000000003</v>
      </c>
      <c r="H109" s="6"/>
      <c r="I109" s="6"/>
      <c r="J109" s="6"/>
      <c r="K109" s="6"/>
      <c r="L109" s="6"/>
      <c r="M109" s="6"/>
      <c r="N109" s="6"/>
    </row>
    <row r="110" spans="1:14">
      <c r="A110" s="2">
        <v>9.2899999999999991</v>
      </c>
      <c r="B110" s="2">
        <f t="shared" si="15"/>
        <v>1970.6000400000003</v>
      </c>
      <c r="C110" s="2">
        <v>-67.552999999999997</v>
      </c>
    </row>
    <row r="111" spans="1:14">
      <c r="A111" s="2">
        <v>9.375</v>
      </c>
      <c r="B111" s="2">
        <f t="shared" si="15"/>
        <v>1970.5333800000003</v>
      </c>
      <c r="C111" s="2">
        <v>-114.42</v>
      </c>
      <c r="K111" s="1"/>
    </row>
    <row r="112" spans="1:14">
      <c r="A112" s="2">
        <v>9.4600000000000009</v>
      </c>
      <c r="B112" s="2">
        <f t="shared" si="15"/>
        <v>1970.4667200000004</v>
      </c>
      <c r="C112" s="2">
        <v>-124.11</v>
      </c>
    </row>
    <row r="113" spans="1:14">
      <c r="A113" s="2">
        <v>9.5459999999999994</v>
      </c>
      <c r="B113" s="2">
        <f t="shared" si="15"/>
        <v>1970.4000600000004</v>
      </c>
      <c r="C113" s="2">
        <v>-119.52</v>
      </c>
    </row>
    <row r="114" spans="1:14">
      <c r="A114" s="2">
        <v>9.6310000000000002</v>
      </c>
      <c r="B114" s="2">
        <f t="shared" si="15"/>
        <v>1970.3334000000004</v>
      </c>
      <c r="C114" s="2">
        <v>-113.57</v>
      </c>
    </row>
    <row r="115" spans="1:14">
      <c r="A115" s="2">
        <v>9.7159999999999993</v>
      </c>
      <c r="B115" s="2">
        <f t="shared" si="15"/>
        <v>1970.2667400000005</v>
      </c>
      <c r="C115" s="2">
        <v>-108.04</v>
      </c>
      <c r="L115"/>
      <c r="M115"/>
      <c r="N115"/>
    </row>
    <row r="116" spans="1:14">
      <c r="A116" s="2">
        <v>9.8010000000000002</v>
      </c>
      <c r="B116" s="2">
        <f t="shared" si="15"/>
        <v>1970.2000800000005</v>
      </c>
      <c r="C116" s="2">
        <v>-101.68</v>
      </c>
      <c r="L116"/>
      <c r="M116"/>
      <c r="N116"/>
    </row>
    <row r="117" spans="1:14">
      <c r="A117" s="2">
        <v>9.8859999999999992</v>
      </c>
      <c r="B117" s="2">
        <f t="shared" si="15"/>
        <v>1970.1334200000006</v>
      </c>
      <c r="C117" s="2">
        <v>-98.671000000000006</v>
      </c>
    </row>
    <row r="118" spans="1:14">
      <c r="A118" s="2">
        <v>9.9719999999999995</v>
      </c>
      <c r="B118" s="2">
        <f t="shared" si="15"/>
        <v>1970.0667600000006</v>
      </c>
      <c r="C118" s="2">
        <v>-85.501000000000005</v>
      </c>
    </row>
    <row r="119" spans="1:14">
      <c r="A119" s="2">
        <v>10.057</v>
      </c>
      <c r="B119" s="2">
        <v>1970</v>
      </c>
      <c r="C119" s="2">
        <v>-82.659000000000006</v>
      </c>
    </row>
    <row r="120" spans="1:14">
      <c r="A120" s="2">
        <v>10.141999999999999</v>
      </c>
      <c r="B120" s="2">
        <f t="shared" ref="B120:B127" si="16">B119-0.1111</f>
        <v>1969.8888999999999</v>
      </c>
      <c r="C120" s="2">
        <v>-64.492000000000004</v>
      </c>
    </row>
    <row r="121" spans="1:14">
      <c r="A121" s="2">
        <v>10.227</v>
      </c>
      <c r="B121" s="2">
        <f t="shared" si="16"/>
        <v>1969.7777999999998</v>
      </c>
      <c r="C121" s="2">
        <v>-63.845999999999997</v>
      </c>
    </row>
    <row r="122" spans="1:14">
      <c r="A122" s="2">
        <v>10.313000000000001</v>
      </c>
      <c r="B122" s="2">
        <f t="shared" si="16"/>
        <v>1969.6666999999998</v>
      </c>
      <c r="C122" s="2">
        <v>-62.115000000000002</v>
      </c>
    </row>
    <row r="123" spans="1:14">
      <c r="A123" s="2">
        <v>10.398</v>
      </c>
      <c r="B123" s="2">
        <f t="shared" si="16"/>
        <v>1969.5555999999997</v>
      </c>
      <c r="C123" s="2">
        <v>-62.115000000000002</v>
      </c>
    </row>
    <row r="124" spans="1:14">
      <c r="A124" s="2">
        <v>10.483000000000001</v>
      </c>
      <c r="B124" s="2">
        <f t="shared" si="16"/>
        <v>1969.4444999999996</v>
      </c>
      <c r="C124" s="2">
        <v>-65.376999999999995</v>
      </c>
    </row>
    <row r="125" spans="1:14">
      <c r="A125" s="2">
        <v>10.568</v>
      </c>
      <c r="B125" s="2">
        <f t="shared" si="16"/>
        <v>1969.3333999999995</v>
      </c>
      <c r="C125" s="2">
        <v>-66.343999999999994</v>
      </c>
    </row>
    <row r="126" spans="1:14">
      <c r="A126" s="2">
        <v>10.654</v>
      </c>
      <c r="B126" s="2">
        <f t="shared" si="16"/>
        <v>1969.2222999999994</v>
      </c>
      <c r="C126" s="2">
        <v>-70.245000000000005</v>
      </c>
    </row>
    <row r="127" spans="1:14">
      <c r="A127" s="2">
        <v>10.739000000000001</v>
      </c>
      <c r="B127" s="2">
        <f t="shared" si="16"/>
        <v>1969.1111999999994</v>
      </c>
      <c r="C127" s="2">
        <v>-70.573999999999998</v>
      </c>
    </row>
    <row r="128" spans="1:14">
      <c r="A128" s="2">
        <v>10.824</v>
      </c>
      <c r="B128" s="2">
        <v>1969</v>
      </c>
      <c r="C128" s="2">
        <v>-66.647000000000006</v>
      </c>
    </row>
    <row r="129" spans="1:3">
      <c r="A129" s="2">
        <v>10.909000000000001</v>
      </c>
      <c r="B129" s="2">
        <f t="shared" ref="B129:B140" si="17">B128-0.0769</f>
        <v>1968.9231</v>
      </c>
      <c r="C129" s="2">
        <v>-68.259</v>
      </c>
    </row>
    <row r="130" spans="1:3">
      <c r="A130" s="2">
        <v>10.994</v>
      </c>
      <c r="B130" s="2">
        <f t="shared" si="17"/>
        <v>1968.8462</v>
      </c>
      <c r="C130" s="2">
        <v>-77.522999999999996</v>
      </c>
    </row>
    <row r="131" spans="1:3">
      <c r="A131" s="2">
        <v>11.08</v>
      </c>
      <c r="B131" s="2">
        <f t="shared" si="17"/>
        <v>1968.7692999999999</v>
      </c>
      <c r="C131" s="2">
        <v>-76.980999999999995</v>
      </c>
    </row>
    <row r="132" spans="1:3">
      <c r="A132" s="2">
        <v>11.164999999999999</v>
      </c>
      <c r="B132" s="2">
        <f t="shared" si="17"/>
        <v>1968.6923999999999</v>
      </c>
      <c r="C132" s="2">
        <v>-76.012</v>
      </c>
    </row>
    <row r="133" spans="1:3">
      <c r="A133" s="2">
        <v>11.25</v>
      </c>
      <c r="B133" s="2">
        <f t="shared" si="17"/>
        <v>1968.6154999999999</v>
      </c>
      <c r="C133" s="2">
        <v>-79.454999999999998</v>
      </c>
    </row>
    <row r="134" spans="1:3">
      <c r="A134" s="2">
        <v>11.335000000000001</v>
      </c>
      <c r="B134" s="2">
        <f t="shared" si="17"/>
        <v>1968.5385999999999</v>
      </c>
      <c r="C134" s="2">
        <v>-81.224000000000004</v>
      </c>
    </row>
    <row r="135" spans="1:3">
      <c r="A135" s="2">
        <v>11.420999999999999</v>
      </c>
      <c r="B135" s="2">
        <f t="shared" si="17"/>
        <v>1968.4616999999998</v>
      </c>
      <c r="C135" s="2">
        <v>-82.659000000000006</v>
      </c>
    </row>
    <row r="136" spans="1:3">
      <c r="A136" s="2">
        <v>11.506</v>
      </c>
      <c r="B136" s="2">
        <f t="shared" si="17"/>
        <v>1968.3847999999998</v>
      </c>
      <c r="C136" s="2">
        <v>-86.742000000000004</v>
      </c>
    </row>
    <row r="137" spans="1:3">
      <c r="A137" s="2">
        <v>11.590999999999999</v>
      </c>
      <c r="B137" s="2">
        <f t="shared" si="17"/>
        <v>1968.3078999999998</v>
      </c>
      <c r="C137" s="2">
        <v>-90.218999999999994</v>
      </c>
    </row>
    <row r="138" spans="1:3">
      <c r="A138" s="2">
        <v>11.676</v>
      </c>
      <c r="B138" s="2">
        <f t="shared" si="17"/>
        <v>1968.2309999999998</v>
      </c>
      <c r="C138" s="2">
        <v>-94.742999999999995</v>
      </c>
    </row>
    <row r="139" spans="1:3">
      <c r="A139" s="2">
        <v>11.760999999999999</v>
      </c>
      <c r="B139" s="2">
        <f t="shared" si="17"/>
        <v>1968.1540999999997</v>
      </c>
      <c r="C139" s="2">
        <v>-97.171999999999997</v>
      </c>
    </row>
    <row r="140" spans="1:3">
      <c r="A140" s="2">
        <v>11.847</v>
      </c>
      <c r="B140" s="2">
        <f t="shared" si="17"/>
        <v>1968.0771999999997</v>
      </c>
      <c r="C140" s="2">
        <v>-100.79</v>
      </c>
    </row>
    <row r="141" spans="1:3">
      <c r="A141" s="2">
        <v>11.932</v>
      </c>
      <c r="B141" s="2">
        <v>1968</v>
      </c>
      <c r="C141" s="2">
        <v>-105.49</v>
      </c>
    </row>
    <row r="142" spans="1:3">
      <c r="A142" s="2">
        <v>12.016999999999999</v>
      </c>
      <c r="B142" s="2">
        <f t="shared" ref="B142:B148" si="18">B141-0.125</f>
        <v>1967.875</v>
      </c>
      <c r="C142" s="2">
        <v>-109.55</v>
      </c>
    </row>
    <row r="143" spans="1:3">
      <c r="A143" s="2">
        <v>12.102</v>
      </c>
      <c r="B143" s="2">
        <f t="shared" si="18"/>
        <v>1967.75</v>
      </c>
      <c r="C143" s="2">
        <v>-116.77</v>
      </c>
    </row>
    <row r="144" spans="1:3">
      <c r="A144" s="2">
        <v>12.188000000000001</v>
      </c>
      <c r="B144" s="2">
        <f t="shared" si="18"/>
        <v>1967.625</v>
      </c>
      <c r="C144" s="2">
        <v>-121.5</v>
      </c>
    </row>
    <row r="145" spans="1:3">
      <c r="A145" s="2">
        <v>12.273</v>
      </c>
      <c r="B145" s="2">
        <f t="shared" si="18"/>
        <v>1967.5</v>
      </c>
      <c r="C145" s="2">
        <v>-125.86</v>
      </c>
    </row>
    <row r="146" spans="1:3">
      <c r="A146" s="2">
        <v>12.358000000000001</v>
      </c>
      <c r="B146" s="2">
        <f t="shared" si="18"/>
        <v>1967.375</v>
      </c>
      <c r="C146" s="2">
        <v>-130.53</v>
      </c>
    </row>
    <row r="147" spans="1:3">
      <c r="A147" s="2">
        <v>12.443</v>
      </c>
      <c r="B147" s="2">
        <f t="shared" si="18"/>
        <v>1967.25</v>
      </c>
      <c r="C147" s="2">
        <v>-136.74</v>
      </c>
    </row>
    <row r="148" spans="1:3">
      <c r="A148" s="2">
        <v>12.529</v>
      </c>
      <c r="B148" s="2">
        <f t="shared" si="18"/>
        <v>1967.125</v>
      </c>
      <c r="C148" s="2">
        <v>-135.96</v>
      </c>
    </row>
    <row r="149" spans="1:3">
      <c r="A149" s="2">
        <v>12.614000000000001</v>
      </c>
      <c r="B149" s="2">
        <v>1967</v>
      </c>
      <c r="C149" s="2">
        <v>-127.07</v>
      </c>
    </row>
    <row r="150" spans="1:3">
      <c r="A150" s="2">
        <v>12.699</v>
      </c>
      <c r="B150" s="2">
        <f t="shared" ref="B150:B159" si="19">B149-0.0909</f>
        <v>1966.9091000000001</v>
      </c>
      <c r="C150" s="2">
        <v>-111.31</v>
      </c>
    </row>
    <row r="151" spans="1:3">
      <c r="A151" s="2">
        <v>12.784000000000001</v>
      </c>
      <c r="B151" s="2">
        <f t="shared" si="19"/>
        <v>1966.8182000000002</v>
      </c>
      <c r="C151" s="2">
        <v>-105.62</v>
      </c>
    </row>
    <row r="152" spans="1:3">
      <c r="A152" s="2">
        <v>12.869</v>
      </c>
      <c r="B152" s="2">
        <f t="shared" si="19"/>
        <v>1966.7273000000002</v>
      </c>
      <c r="C152" s="2">
        <v>-97.081000000000003</v>
      </c>
    </row>
    <row r="153" spans="1:3">
      <c r="A153" s="2">
        <v>12.955</v>
      </c>
      <c r="B153" s="2">
        <f t="shared" si="19"/>
        <v>1966.6364000000003</v>
      </c>
      <c r="C153" s="2">
        <v>-83.564999999999998</v>
      </c>
    </row>
    <row r="154" spans="1:3">
      <c r="A154" s="2">
        <v>13.04</v>
      </c>
      <c r="B154" s="2">
        <f t="shared" si="19"/>
        <v>1966.5455000000004</v>
      </c>
      <c r="C154" s="2">
        <v>-83.269000000000005</v>
      </c>
    </row>
    <row r="155" spans="1:3">
      <c r="A155" s="2">
        <v>13.125</v>
      </c>
      <c r="B155" s="2">
        <f t="shared" si="19"/>
        <v>1966.4546000000005</v>
      </c>
      <c r="C155" s="2">
        <v>-74.501999999999995</v>
      </c>
    </row>
    <row r="156" spans="1:3">
      <c r="A156" s="2">
        <v>13.21</v>
      </c>
      <c r="B156" s="2">
        <f t="shared" si="19"/>
        <v>1966.3637000000006</v>
      </c>
      <c r="C156" s="2">
        <v>-65.004000000000005</v>
      </c>
    </row>
    <row r="157" spans="1:3">
      <c r="A157" s="2">
        <v>13.295999999999999</v>
      </c>
      <c r="B157" s="2">
        <f t="shared" si="19"/>
        <v>1966.2728000000006</v>
      </c>
      <c r="C157" s="2">
        <v>-60.603999999999999</v>
      </c>
    </row>
    <row r="158" spans="1:3">
      <c r="A158" s="2">
        <v>13.381</v>
      </c>
      <c r="B158" s="2">
        <f t="shared" si="19"/>
        <v>1966.1819000000007</v>
      </c>
      <c r="C158" s="2">
        <v>-68.882999999999996</v>
      </c>
    </row>
    <row r="159" spans="1:3">
      <c r="A159" s="2">
        <v>13.465999999999999</v>
      </c>
      <c r="B159" s="2">
        <f t="shared" si="19"/>
        <v>1966.0910000000008</v>
      </c>
      <c r="C159" s="2">
        <v>-85.68</v>
      </c>
    </row>
    <row r="160" spans="1:3">
      <c r="A160" s="2">
        <v>13.551</v>
      </c>
      <c r="B160" s="2">
        <v>1966</v>
      </c>
      <c r="C160" s="2">
        <v>-98.47</v>
      </c>
    </row>
    <row r="161" spans="1:3">
      <c r="A161" s="2">
        <v>13.635999999999999</v>
      </c>
      <c r="B161" s="2">
        <f t="shared" ref="B161:B167" si="20">B160-0.125</f>
        <v>1965.875</v>
      </c>
      <c r="C161" s="2">
        <v>-99.326999999999998</v>
      </c>
    </row>
    <row r="162" spans="1:3">
      <c r="A162" s="2">
        <v>13.722</v>
      </c>
      <c r="B162" s="2">
        <f t="shared" si="20"/>
        <v>1965.75</v>
      </c>
      <c r="C162" s="2">
        <v>-109.55</v>
      </c>
    </row>
    <row r="163" spans="1:3">
      <c r="A163" s="2">
        <v>13.807</v>
      </c>
      <c r="B163" s="2">
        <f t="shared" si="20"/>
        <v>1965.625</v>
      </c>
      <c r="C163" s="2">
        <v>-110.1</v>
      </c>
    </row>
    <row r="164" spans="1:3">
      <c r="A164" s="2">
        <v>13.891999999999999</v>
      </c>
      <c r="B164" s="2">
        <f t="shared" si="20"/>
        <v>1965.5</v>
      </c>
      <c r="C164" s="2">
        <v>-110.45</v>
      </c>
    </row>
    <row r="165" spans="1:3">
      <c r="A165" s="2">
        <v>13.977</v>
      </c>
      <c r="B165" s="2">
        <f t="shared" si="20"/>
        <v>1965.375</v>
      </c>
      <c r="C165" s="2">
        <v>-110.97</v>
      </c>
    </row>
    <row r="166" spans="1:3">
      <c r="A166" s="2">
        <v>14.063000000000001</v>
      </c>
      <c r="B166" s="2">
        <f t="shared" si="20"/>
        <v>1965.25</v>
      </c>
      <c r="C166" s="2">
        <v>-111.06</v>
      </c>
    </row>
    <row r="167" spans="1:3">
      <c r="A167" s="2">
        <v>14.148</v>
      </c>
      <c r="B167" s="2">
        <f t="shared" si="20"/>
        <v>1965.125</v>
      </c>
      <c r="C167" s="2">
        <v>-118.81</v>
      </c>
    </row>
    <row r="168" spans="1:3">
      <c r="A168" s="2">
        <v>14.233000000000001</v>
      </c>
      <c r="B168" s="2">
        <v>1965</v>
      </c>
      <c r="C168" s="2">
        <v>-127.21</v>
      </c>
    </row>
    <row r="169" spans="1:3">
      <c r="A169" s="2">
        <v>14.318</v>
      </c>
      <c r="B169" s="2">
        <f>B168-0.2</f>
        <v>1964.8</v>
      </c>
      <c r="C169" s="2">
        <v>-135.22999999999999</v>
      </c>
    </row>
    <row r="170" spans="1:3">
      <c r="A170" s="2">
        <v>14.404</v>
      </c>
      <c r="B170" s="2">
        <f>B169-0.2</f>
        <v>1964.6</v>
      </c>
      <c r="C170" s="2">
        <v>-134.94</v>
      </c>
    </row>
    <row r="171" spans="1:3">
      <c r="A171" s="2">
        <v>14.489000000000001</v>
      </c>
      <c r="B171" s="2">
        <f>B170-0.2</f>
        <v>1964.3999999999999</v>
      </c>
      <c r="C171" s="2">
        <v>-134.32</v>
      </c>
    </row>
    <row r="172" spans="1:3">
      <c r="A172" s="2">
        <v>14.574</v>
      </c>
      <c r="B172" s="2">
        <f>B171-0.2</f>
        <v>1964.1999999999998</v>
      </c>
      <c r="C172" s="2">
        <v>-130.79</v>
      </c>
    </row>
    <row r="173" spans="1:3">
      <c r="A173" s="2">
        <v>14.659000000000001</v>
      </c>
      <c r="B173" s="2">
        <v>1964</v>
      </c>
      <c r="C173" s="2">
        <v>-125.56</v>
      </c>
    </row>
    <row r="174" spans="1:3">
      <c r="A174" s="2">
        <v>14.744</v>
      </c>
      <c r="B174" s="2">
        <f t="shared" ref="B174:B183" si="21">B173-0.0909</f>
        <v>1963.9091000000001</v>
      </c>
      <c r="C174" s="2">
        <v>-130.81</v>
      </c>
    </row>
    <row r="175" spans="1:3">
      <c r="A175" s="2">
        <v>14.83</v>
      </c>
      <c r="B175" s="2">
        <f t="shared" si="21"/>
        <v>1963.8182000000002</v>
      </c>
      <c r="C175" s="2">
        <v>-135.53</v>
      </c>
    </row>
    <row r="176" spans="1:3">
      <c r="A176" s="2">
        <v>14.914999999999999</v>
      </c>
      <c r="B176" s="2">
        <f t="shared" si="21"/>
        <v>1963.7273000000002</v>
      </c>
      <c r="C176" s="2">
        <v>-129.38</v>
      </c>
    </row>
    <row r="177" spans="1:3">
      <c r="A177" s="2">
        <v>15</v>
      </c>
      <c r="B177" s="2">
        <f t="shared" si="21"/>
        <v>1963.6364000000003</v>
      </c>
      <c r="C177" s="2">
        <v>-126.77</v>
      </c>
    </row>
    <row r="178" spans="1:3">
      <c r="A178" s="2">
        <v>15.085000000000001</v>
      </c>
      <c r="B178" s="2">
        <f t="shared" si="21"/>
        <v>1963.5455000000004</v>
      </c>
      <c r="C178" s="2">
        <v>-114.05</v>
      </c>
    </row>
    <row r="179" spans="1:3">
      <c r="A179" s="2">
        <v>15.170999999999999</v>
      </c>
      <c r="B179" s="2">
        <f t="shared" si="21"/>
        <v>1963.4546000000005</v>
      </c>
      <c r="C179" s="2">
        <v>-111.66</v>
      </c>
    </row>
    <row r="180" spans="1:3">
      <c r="A180" s="2">
        <v>15.256</v>
      </c>
      <c r="B180" s="2">
        <f t="shared" si="21"/>
        <v>1963.3637000000006</v>
      </c>
      <c r="C180" s="2">
        <v>-84.076999999999998</v>
      </c>
    </row>
    <row r="181" spans="1:3">
      <c r="A181" s="2">
        <v>15.340999999999999</v>
      </c>
      <c r="B181" s="2">
        <f t="shared" si="21"/>
        <v>1963.2728000000006</v>
      </c>
      <c r="C181" s="2">
        <v>-83.006</v>
      </c>
    </row>
    <row r="182" spans="1:3">
      <c r="A182" s="2">
        <v>15.426</v>
      </c>
      <c r="B182" s="2">
        <f t="shared" si="21"/>
        <v>1963.1819000000007</v>
      </c>
      <c r="C182" s="2">
        <v>-71.48</v>
      </c>
    </row>
    <row r="183" spans="1:3">
      <c r="A183" s="2">
        <v>15.510999999999999</v>
      </c>
      <c r="B183" s="2">
        <f t="shared" si="21"/>
        <v>1963.0910000000008</v>
      </c>
      <c r="C183" s="2">
        <v>-71.48</v>
      </c>
    </row>
    <row r="184" spans="1:3">
      <c r="A184" s="2">
        <v>15.597</v>
      </c>
      <c r="B184" s="2">
        <v>1963</v>
      </c>
      <c r="C184" s="2">
        <v>-81.555000000000007</v>
      </c>
    </row>
    <row r="185" spans="1:3">
      <c r="A185" s="2">
        <v>15.682</v>
      </c>
      <c r="B185" s="2">
        <f t="shared" ref="B185:B191" si="22">B184-0.125</f>
        <v>1962.875</v>
      </c>
      <c r="C185" s="2">
        <v>-89.525000000000006</v>
      </c>
    </row>
    <row r="186" spans="1:3">
      <c r="A186" s="2">
        <v>15.766999999999999</v>
      </c>
      <c r="B186" s="2">
        <f t="shared" si="22"/>
        <v>1962.75</v>
      </c>
      <c r="C186" s="2">
        <v>-98.671000000000006</v>
      </c>
    </row>
    <row r="187" spans="1:3">
      <c r="A187" s="2">
        <v>15.852</v>
      </c>
      <c r="B187" s="2">
        <f t="shared" si="22"/>
        <v>1962.625</v>
      </c>
      <c r="C187" s="2">
        <v>-114.7</v>
      </c>
    </row>
    <row r="188" spans="1:3">
      <c r="A188" s="2">
        <v>15.938000000000001</v>
      </c>
      <c r="B188" s="2">
        <f t="shared" si="22"/>
        <v>1962.5</v>
      </c>
      <c r="C188" s="2">
        <v>-129.49</v>
      </c>
    </row>
    <row r="189" spans="1:3">
      <c r="A189" s="2">
        <v>16.023</v>
      </c>
      <c r="B189" s="2">
        <f t="shared" si="22"/>
        <v>1962.375</v>
      </c>
      <c r="C189" s="2">
        <v>-121.48</v>
      </c>
    </row>
    <row r="190" spans="1:3">
      <c r="A190" s="2">
        <v>16.108000000000001</v>
      </c>
      <c r="B190" s="2">
        <f t="shared" si="22"/>
        <v>1962.25</v>
      </c>
      <c r="C190" s="2">
        <v>-117.7</v>
      </c>
    </row>
    <row r="191" spans="1:3">
      <c r="A191" s="2">
        <v>16.193000000000001</v>
      </c>
      <c r="B191" s="2">
        <f t="shared" si="22"/>
        <v>1962.125</v>
      </c>
      <c r="C191" s="2">
        <v>-107.78</v>
      </c>
    </row>
    <row r="192" spans="1:3">
      <c r="A192" s="2">
        <v>16.279</v>
      </c>
      <c r="B192" s="2">
        <v>1962</v>
      </c>
      <c r="C192" s="2">
        <v>-102.26</v>
      </c>
    </row>
    <row r="193" spans="1:3">
      <c r="A193" s="2">
        <v>16.364000000000001</v>
      </c>
      <c r="B193" s="2">
        <v>1961.8</v>
      </c>
      <c r="C193" s="2">
        <v>-97.462000000000003</v>
      </c>
    </row>
    <row r="194" spans="1:3">
      <c r="A194" s="2">
        <v>16.449000000000002</v>
      </c>
      <c r="B194" s="2">
        <v>1961.6</v>
      </c>
      <c r="C194" s="2">
        <v>-97.462000000000003</v>
      </c>
    </row>
  </sheetData>
  <printOptions gridLines="1" gridLinesSet="0"/>
  <pageMargins left="0.75" right="0.75" top="1" bottom="1" header="0.5" footer="0.5"/>
  <headerFooter>
    <oddHeader>&amp;f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Sentik80-deut</vt:lpstr>
    </vt:vector>
  </TitlesOfParts>
  <Company>CCI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Mayewski</dc:creator>
  <cp:lastModifiedBy>Elena  Korotkikh</cp:lastModifiedBy>
  <dcterms:created xsi:type="dcterms:W3CDTF">2015-12-14T19:09:34Z</dcterms:created>
  <dcterms:modified xsi:type="dcterms:W3CDTF">2016-03-25T16:20:29Z</dcterms:modified>
</cp:coreProperties>
</file>